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<sst xmlns="http://schemas.openxmlformats.org/spreadsheetml/2006/main" count="674" uniqueCount="305">
  <si>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</si>
  <si>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</si>
  <si>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</si>
  <si>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</si>
  <si>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</si>
  <si>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</si>
  <si>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</si>
  <si>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</si>
  <si>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</si>
  <si>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</si>
  <si>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</si>
  <si>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</si>
  <si>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</si>
  <si>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</si>
  <si>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</si>
  <si>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</si>
  <si>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</si>
  <si>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</si>
  <si>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</si>
  <si>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</si>
  <si>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</si>
  <si>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</si>
  <si>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</si>
  <si>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</si>
  <si>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</si>
  <si>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</si>
  <si>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</si>
  <si>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</si>
  <si>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</si>
  <si>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</si>
  <si>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</si>
  <si>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</si>
  <si>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</si>
  <si>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</si>
  <si>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</si>
  <si>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</si>
  <si>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</si>
  <si>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</si>
  <si>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</si>
  <si>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</si>
  <si>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</si>
  <si>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</si>
  <si>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</si>
  <si>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</si>
  <si>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</si>
  <si>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</si>
  <si>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</si>
  <si>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</si>
  <si>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</si>
  <si>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</si>
  <si>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</si>
  <si>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</si>
  <si>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</si>
  <si>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</si>
  <si>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</si>
  <si>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</si>
  <si>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</si>
  <si>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</si>
  <si>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</si>
  <si>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</si>
  <si>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</si>
  <si>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</si>
  <si>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</si>
  <si>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</si>
  <si>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</si>
  <si>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</si>
  <si>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</si>
  <si>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</si>
  <si>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</si>
  <si>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702</t>
  </si>
  <si>
    <t>耿马傣族佤族自治县另仂水库管理局</t>
  </si>
  <si>
    <t>702001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</si>
  <si>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</si>
  <si>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</si>
  <si>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</si>
  <si>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</si>
  <si>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</si>
  <si>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</si>
  <si>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</si>
  <si>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</si>
  <si>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</si>
  <si>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</si>
  <si>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</si>
  <si>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</si>
  <si>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</si>
  <si>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</si>
  <si>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</si>
  <si>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2080502</t>
  </si>
  <si>
    <t>2080505</t>
  </si>
  <si>
    <t>210</t>
  </si>
  <si>
    <t>卫生健康支出</t>
  </si>
  <si>
    <t>21011</t>
  </si>
  <si>
    <t>2101102</t>
  </si>
  <si>
    <t>2101199</t>
  </si>
  <si>
    <t>213</t>
  </si>
  <si>
    <t>农林水支出</t>
  </si>
  <si>
    <t>21303</t>
  </si>
  <si>
    <t>2130306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</si>
  <si>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</si>
  <si>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</si>
  <si>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</si>
  <si>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</si>
  <si>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</si>
  <si>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</si>
  <si>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</si>
  <si>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</si>
  <si>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</si>
  <si>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</si>
  <si>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</si>
  <si>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</si>
  <si>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</si>
  <si>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</si>
  <si>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</si>
  <si>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</si>
  <si>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</si>
  <si>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</si>
  <si>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</si>
  <si>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</si>
  <si>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</si>
  <si>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</si>
  <si>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</si>
  <si>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</si>
  <si>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</si>
  <si>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</si>
  <si>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</si>
  <si>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</si>
  <si>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</si>
  <si>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</si>
  <si>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</si>
  <si>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</si>
  <si>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</si>
  <si>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</si>
  <si>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</si>
  <si>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</si>
  <si>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</si>
  <si>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</si>
  <si>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</si>
  <si>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</si>
  <si>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</si>
  <si>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</si>
  <si>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</si>
  <si>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</si>
  <si>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</si>
  <si>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</si>
  <si>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</si>
  <si>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</si>
  <si>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</si>
  <si>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</si>
  <si>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</si>
  <si>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行政事业单位养老支出</t>
  </si>
  <si>
    <t>事业单位离退休</t>
  </si>
  <si>
    <t>机关事业单位基本养老保险缴费支出</t>
  </si>
  <si>
    <t>行政事业单位医疗</t>
  </si>
  <si>
    <t>事业单位医疗</t>
  </si>
  <si>
    <t>其他行政事业单位医疗支出</t>
  </si>
  <si>
    <t>水利</t>
  </si>
  <si>
    <t>水利工程运行与维护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</si>
  <si>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</si>
  <si>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</si>
  <si>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</si>
  <si>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</si>
  <si>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</si>
  <si>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</si>
  <si>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</si>
  <si>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</si>
  <si>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</si>
  <si>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</si>
  <si>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</si>
  <si>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</si>
  <si>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</si>
  <si>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</si>
  <si>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</si>
  <si>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</si>
  <si>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</si>
  <si>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</si>
  <si>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</si>
  <si>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</si>
  <si>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</si>
  <si>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</si>
  <si>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</si>
  <si>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</si>
  <si>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</si>
  <si>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</si>
  <si>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</si>
  <si>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</si>
  <si>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530926210000000000879</t>
  </si>
  <si>
    <t>事业人员工资支出</t>
  </si>
  <si>
    <t>30101</t>
  </si>
  <si>
    <t>基本工资</t>
  </si>
  <si>
    <t>30102</t>
  </si>
  <si>
    <t>津贴补贴</t>
  </si>
  <si>
    <t>530926241100002414629</t>
  </si>
  <si>
    <t>乡镇岗位补贴（事业）</t>
  </si>
  <si>
    <t>530926231100001387607</t>
  </si>
  <si>
    <t>奖励性绩效工资</t>
  </si>
  <si>
    <t>30107</t>
  </si>
  <si>
    <t>绩效工资</t>
  </si>
  <si>
    <t>530926231100001387632</t>
  </si>
  <si>
    <t>事业人员绩效工资（2017年提高部分）</t>
  </si>
  <si>
    <t>530926231100001387610</t>
  </si>
  <si>
    <t>基础性绩效工资</t>
  </si>
  <si>
    <t>530926210000000000880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</si>
  <si>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</si>
  <si>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</si>
  <si>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</si>
  <si>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</si>
  <si>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</si>
  <si>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</si>
  <si>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</si>
  <si>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</si>
  <si>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</si>
  <si>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</si>
  <si>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</si>
  <si>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</si>
  <si>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</si>
  <si>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</si>
  <si>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</si>
  <si>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</si>
  <si>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</si>
  <si>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530926210000000000913</t>
  </si>
  <si>
    <t>30113</t>
  </si>
  <si>
    <t>530926210000000000881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</si>
  <si>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</si>
  <si>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</si>
  <si>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</si>
  <si>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</si>
  <si>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</si>
  <si>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</si>
  <si>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</si>
  <si>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</si>
  <si>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</si>
  <si>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</si>
  <si>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</si>
  <si>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530926241100002414634</t>
  </si>
  <si>
    <t>公务接待费（公用经费）</t>
  </si>
  <si>
    <t>30217</t>
  </si>
  <si>
    <t>30229</t>
  </si>
  <si>
    <t>福利费</t>
  </si>
  <si>
    <t>530926210000000000886</t>
  </si>
  <si>
    <t>工会经费</t>
  </si>
  <si>
    <t>30228</t>
  </si>
  <si>
    <t>530926251100003796842</t>
  </si>
  <si>
    <t>残疾人就业保障金</t>
  </si>
  <si>
    <t>30299</t>
  </si>
  <si>
    <t>其他商品和服务支出</t>
  </si>
  <si>
    <t>530926210000000000885</t>
  </si>
  <si>
    <t>离退休费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</si>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</sst>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6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0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176" fontId="14" fillId="0" borderId="7" xfId="0" applyNumberFormat="1" applyFont="1" applyBorder="1" applyAlignment="1" applyProtection="1">
      <alignment horizontal="right" vertical="center"/>
    </xf>
    <xf numFmtId="0" fontId="3" fillId="0" borderId="0" xfId="0" applyFont="1" applyProtection="1">
      <alignment vertical="top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8" fillId="0" borderId="6" xfId="0" applyFont="1" applyBorder="1" applyAlignment="1">
      <alignment vertical="center"/>
      <protection locked="0"/>
    </xf>
    <xf numFmtId="0" fontId="19" fillId="0" borderId="6" xfId="0" applyFont="1" applyBorder="1" applyAlignment="1">
      <alignment horizontal="center" vertical="center"/>
      <protection locked="0"/>
    </xf>
    <xf numFmtId="176" fontId="19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23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0" fillId="0" borderId="0" xfId="0" applyFont="1" applyProtection="1">
      <alignment vertical="top"/>
    </xf>
    <xf numFmtId="0" fontId="23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top"/>
    </xf>
    <xf numFmtId="0" fontId="25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26" fillId="0" borderId="6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26" fillId="0" borderId="6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38" t="s">
        <v>0</v>
      </c>
    </row>
    <row r="3" ht="36" customHeight="1" spans="1:4">
      <c r="A3" s="6" t="str">
        <f>"2025"&amp;"年部门财务收支预算总表"</f>
        <v>2025年部门财务收支预算总表</v>
      </c>
      <c r="B3" s="198"/>
      <c r="C3" s="198"/>
      <c r="D3" s="198"/>
    </row>
    <row r="4" ht="18.75" customHeight="1" spans="1:4">
      <c r="A4" s="40" t="str">
        <f>"单位名称："&amp;"耿马傣族佤族自治县另仂水库管理局"</f>
        <v>单位名称：耿马傣族佤族自治县另仂水库管理局</v>
      </c>
      <c r="B4" s="199"/>
      <c r="C4" s="199"/>
      <c r="D4" s="38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0" t="s">
        <v>4</v>
      </c>
      <c r="B6" s="30" t="str">
        <f t="shared" ref="B6:D6" si="0">"2025"&amp;"年预算数"</f>
        <v>2025年预算数</v>
      </c>
      <c r="C6" s="30" t="s">
        <v>5</v>
      </c>
      <c r="D6" s="30" t="str">
        <f t="shared" si="0"/>
        <v>2025年预算数</v>
      </c>
    </row>
    <row r="7" ht="18.75" customHeight="1" spans="1:4">
      <c r="A7" s="32"/>
      <c r="B7" s="32"/>
      <c r="C7" s="32"/>
      <c r="D7" s="32"/>
    </row>
    <row r="8" ht="18.75" customHeight="1" spans="1:4">
      <c r="A8" s="127" t="s">
        <v>6</v>
      </c>
      <c r="B8" s="24">
        <v>1433476.11</v>
      </c>
      <c r="C8" s="127" t="s">
        <v>7</v>
      </c>
      <c r="D8" s="24"/>
    </row>
    <row r="9" ht="18.75" customHeight="1" spans="1:4">
      <c r="A9" s="127" t="s">
        <v>8</v>
      </c>
      <c r="B9" s="24"/>
      <c r="C9" s="127" t="s">
        <v>9</v>
      </c>
      <c r="D9" s="24"/>
    </row>
    <row r="10" ht="18.75" customHeight="1" spans="1:4">
      <c r="A10" s="127" t="s">
        <v>10</v>
      </c>
      <c r="B10" s="24"/>
      <c r="C10" s="127" t="s">
        <v>11</v>
      </c>
      <c r="D10" s="24"/>
    </row>
    <row r="11" ht="18.75" customHeight="1" spans="1:4">
      <c r="A11" s="127" t="s">
        <v>12</v>
      </c>
      <c r="B11" s="24"/>
      <c r="C11" s="127" t="s">
        <v>13</v>
      </c>
      <c r="D11" s="24"/>
    </row>
    <row r="12" ht="18.75" customHeight="1" spans="1:4">
      <c r="A12" s="200" t="s">
        <v>14</v>
      </c>
      <c r="B12" s="24"/>
      <c r="C12" s="157" t="s">
        <v>15</v>
      </c>
      <c r="D12" s="24"/>
    </row>
    <row r="13" ht="18.75" customHeight="1" spans="1:4">
      <c r="A13" s="160" t="s">
        <v>16</v>
      </c>
      <c r="B13" s="24"/>
      <c r="C13" s="159" t="s">
        <v>17</v>
      </c>
      <c r="D13" s="24"/>
    </row>
    <row r="14" ht="18.75" customHeight="1" spans="1:4">
      <c r="A14" s="160" t="s">
        <v>18</v>
      </c>
      <c r="B14" s="24"/>
      <c r="C14" s="159" t="s">
        <v>19</v>
      </c>
      <c r="D14" s="24"/>
    </row>
    <row r="15" ht="18.75" customHeight="1" spans="1:4">
      <c r="A15" s="160" t="s">
        <v>20</v>
      </c>
      <c r="B15" s="24"/>
      <c r="C15" s="159" t="s">
        <v>21</v>
      </c>
      <c r="D15" s="24">
        <v>193907.4</v>
      </c>
    </row>
    <row r="16" ht="18.75" customHeight="1" spans="1:4">
      <c r="A16" s="160" t="s">
        <v>22</v>
      </c>
      <c r="B16" s="24"/>
      <c r="C16" s="159" t="s">
        <v>23</v>
      </c>
      <c r="D16" s="24">
        <v>61322.88</v>
      </c>
    </row>
    <row r="17" ht="18.75" customHeight="1" spans="1:4">
      <c r="A17" s="160" t="s">
        <v>24</v>
      </c>
      <c r="B17" s="24"/>
      <c r="C17" s="160" t="s">
        <v>25</v>
      </c>
      <c r="D17" s="24"/>
    </row>
    <row r="18" ht="18.75" customHeight="1" spans="1:4">
      <c r="A18" s="160" t="s">
        <v>26</v>
      </c>
      <c r="B18" s="24"/>
      <c r="C18" s="160" t="s">
        <v>27</v>
      </c>
      <c r="D18" s="24"/>
    </row>
    <row r="19" ht="18.75" customHeight="1" spans="1:4">
      <c r="A19" s="161" t="s">
        <v>26</v>
      </c>
      <c r="B19" s="24"/>
      <c r="C19" s="159" t="s">
        <v>28</v>
      </c>
      <c r="D19" s="24">
        <v>1081938.63</v>
      </c>
    </row>
    <row r="20" ht="18.75" customHeight="1" spans="1:4">
      <c r="A20" s="161" t="s">
        <v>26</v>
      </c>
      <c r="B20" s="24"/>
      <c r="C20" s="159" t="s">
        <v>29</v>
      </c>
      <c r="D20" s="24"/>
    </row>
    <row r="21" ht="18.75" customHeight="1" spans="1:4">
      <c r="A21" s="161" t="s">
        <v>26</v>
      </c>
      <c r="B21" s="24"/>
      <c r="C21" s="159" t="s">
        <v>30</v>
      </c>
      <c r="D21" s="24"/>
    </row>
    <row r="22" ht="18.75" customHeight="1" spans="1:4">
      <c r="A22" s="161" t="s">
        <v>26</v>
      </c>
      <c r="B22" s="24"/>
      <c r="C22" s="159" t="s">
        <v>31</v>
      </c>
      <c r="D22" s="24"/>
    </row>
    <row r="23" ht="18.75" customHeight="1" spans="1:4">
      <c r="A23" s="161" t="s">
        <v>26</v>
      </c>
      <c r="B23" s="24"/>
      <c r="C23" s="159" t="s">
        <v>32</v>
      </c>
      <c r="D23" s="24"/>
    </row>
    <row r="24" ht="18.75" customHeight="1" spans="1:4">
      <c r="A24" s="161" t="s">
        <v>26</v>
      </c>
      <c r="B24" s="24"/>
      <c r="C24" s="159" t="s">
        <v>33</v>
      </c>
      <c r="D24" s="24"/>
    </row>
    <row r="25" ht="18.75" customHeight="1" spans="1:4">
      <c r="A25" s="161" t="s">
        <v>26</v>
      </c>
      <c r="B25" s="24"/>
      <c r="C25" s="159" t="s">
        <v>34</v>
      </c>
      <c r="D25" s="24"/>
    </row>
    <row r="26" ht="18.75" customHeight="1" spans="1:4">
      <c r="A26" s="161" t="s">
        <v>26</v>
      </c>
      <c r="B26" s="24"/>
      <c r="C26" s="159" t="s">
        <v>35</v>
      </c>
      <c r="D26" s="24">
        <v>96307.2</v>
      </c>
    </row>
    <row r="27" ht="18.75" customHeight="1" spans="1:4">
      <c r="A27" s="161" t="s">
        <v>26</v>
      </c>
      <c r="B27" s="24"/>
      <c r="C27" s="159" t="s">
        <v>36</v>
      </c>
      <c r="D27" s="24"/>
    </row>
    <row r="28" ht="18.75" customHeight="1" spans="1:4">
      <c r="A28" s="161" t="s">
        <v>26</v>
      </c>
      <c r="B28" s="24"/>
      <c r="C28" s="159" t="s">
        <v>37</v>
      </c>
      <c r="D28" s="24"/>
    </row>
    <row r="29" ht="18.75" customHeight="1" spans="1:4">
      <c r="A29" s="161" t="s">
        <v>26</v>
      </c>
      <c r="B29" s="24"/>
      <c r="C29" s="159" t="s">
        <v>38</v>
      </c>
      <c r="D29" s="24"/>
    </row>
    <row r="30" ht="18.75" customHeight="1" spans="1:4">
      <c r="A30" s="161" t="s">
        <v>26</v>
      </c>
      <c r="B30" s="24"/>
      <c r="C30" s="159" t="s">
        <v>39</v>
      </c>
      <c r="D30" s="24"/>
    </row>
    <row r="31" ht="18.75" customHeight="1" spans="1:4">
      <c r="A31" s="162" t="s">
        <v>26</v>
      </c>
      <c r="B31" s="24"/>
      <c r="C31" s="160" t="s">
        <v>40</v>
      </c>
      <c r="D31" s="24"/>
    </row>
    <row r="32" ht="18.75" customHeight="1" spans="1:4">
      <c r="A32" s="162" t="s">
        <v>26</v>
      </c>
      <c r="B32" s="24"/>
      <c r="C32" s="160" t="s">
        <v>41</v>
      </c>
      <c r="D32" s="24"/>
    </row>
    <row r="33" ht="18.75" customHeight="1" spans="1:4">
      <c r="A33" s="162" t="s">
        <v>26</v>
      </c>
      <c r="B33" s="24"/>
      <c r="C33" s="160" t="s">
        <v>42</v>
      </c>
      <c r="D33" s="24"/>
    </row>
    <row r="34" ht="18.75" customHeight="1" spans="1:4">
      <c r="A34" s="201" t="s">
        <v>43</v>
      </c>
      <c r="B34" s="163">
        <f>SUM(B8:B12)</f>
        <v>1433476.11</v>
      </c>
      <c r="C34" s="202" t="s">
        <v>44</v>
      </c>
      <c r="D34" s="163">
        <v>1433476.11</v>
      </c>
    </row>
    <row r="35" ht="18.75" customHeight="1" spans="1:4">
      <c r="A35" s="203" t="s">
        <v>45</v>
      </c>
      <c r="B35" s="24"/>
      <c r="C35" s="127" t="s">
        <v>46</v>
      </c>
      <c r="D35" s="24"/>
    </row>
    <row r="36" ht="18.75" customHeight="1" spans="1:4">
      <c r="A36" s="203" t="s">
        <v>47</v>
      </c>
      <c r="B36" s="24"/>
      <c r="C36" s="127" t="s">
        <v>47</v>
      </c>
      <c r="D36" s="24"/>
    </row>
    <row r="37" ht="18.75" customHeight="1" spans="1:4">
      <c r="A37" s="203" t="s">
        <v>48</v>
      </c>
      <c r="B37" s="24"/>
      <c r="C37" s="127" t="s">
        <v>49</v>
      </c>
      <c r="D37" s="24"/>
    </row>
    <row r="38" ht="18.75" customHeight="1" spans="1:4">
      <c r="A38" s="204" t="s">
        <v>50</v>
      </c>
      <c r="B38" s="163">
        <f t="shared" ref="B38:D38" si="1">B34+B35</f>
        <v>1433476.11</v>
      </c>
      <c r="C38" s="202" t="s">
        <v>51</v>
      </c>
      <c r="D38" s="163">
        <f t="shared" si="1"/>
        <v>1433476.11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7">
        <v>1</v>
      </c>
      <c r="B2" s="98">
        <v>0</v>
      </c>
      <c r="C2" s="97">
        <v>1</v>
      </c>
      <c r="D2" s="99"/>
      <c r="E2" s="99"/>
      <c r="F2" s="38" t="s">
        <v>269</v>
      </c>
    </row>
    <row r="3" ht="32.25" customHeight="1" spans="1:6">
      <c r="A3" s="100" t="str">
        <f>"2025"&amp;"年部门政府性基金预算支出预算表"</f>
        <v>2025年部门政府性基金预算支出预算表</v>
      </c>
      <c r="B3" s="101" t="s">
        <v>270</v>
      </c>
      <c r="C3" s="102"/>
      <c r="D3" s="103"/>
      <c r="E3" s="103"/>
      <c r="F3" s="103"/>
    </row>
    <row r="4" ht="18.75" customHeight="1" spans="1:6">
      <c r="A4" s="8" t="str">
        <f>"单位名称："&amp;"耿马傣族佤族自治县另仂水库管理局"</f>
        <v>单位名称：耿马傣族佤族自治县另仂水库管理局</v>
      </c>
      <c r="B4" s="8" t="s">
        <v>271</v>
      </c>
      <c r="C4" s="97"/>
      <c r="D4" s="99"/>
      <c r="E4" s="99"/>
      <c r="F4" s="38" t="s">
        <v>1</v>
      </c>
    </row>
    <row r="5" ht="18.75" customHeight="1" spans="1:6">
      <c r="A5" s="104" t="s">
        <v>168</v>
      </c>
      <c r="B5" s="105" t="s">
        <v>73</v>
      </c>
      <c r="C5" s="106" t="s">
        <v>74</v>
      </c>
      <c r="D5" s="14" t="s">
        <v>272</v>
      </c>
      <c r="E5" s="14"/>
      <c r="F5" s="15"/>
    </row>
    <row r="6" ht="18.75" customHeight="1" spans="1:6">
      <c r="A6" s="107"/>
      <c r="B6" s="108"/>
      <c r="C6" s="94"/>
      <c r="D6" s="93" t="s">
        <v>55</v>
      </c>
      <c r="E6" s="93" t="s">
        <v>75</v>
      </c>
      <c r="F6" s="93" t="s">
        <v>76</v>
      </c>
    </row>
    <row r="7" ht="18.75" customHeight="1" spans="1:6">
      <c r="A7" s="107">
        <v>1</v>
      </c>
      <c r="B7" s="109" t="s">
        <v>144</v>
      </c>
      <c r="C7" s="94">
        <v>3</v>
      </c>
      <c r="D7" s="93">
        <v>4</v>
      </c>
      <c r="E7" s="93">
        <v>5</v>
      </c>
      <c r="F7" s="93">
        <v>6</v>
      </c>
    </row>
    <row r="8" ht="18.75" customHeight="1" spans="1:6">
      <c r="A8" s="110"/>
      <c r="B8" s="81"/>
      <c r="C8" s="81"/>
      <c r="D8" s="24"/>
      <c r="E8" s="24"/>
      <c r="F8" s="24"/>
    </row>
    <row r="9" ht="18.75" customHeight="1" spans="1:6">
      <c r="A9" s="110"/>
      <c r="B9" s="81"/>
      <c r="C9" s="81"/>
      <c r="D9" s="24"/>
      <c r="E9" s="24"/>
      <c r="F9" s="24"/>
    </row>
    <row r="10" ht="18.75" customHeight="1" spans="1:6">
      <c r="A10" s="111" t="s">
        <v>102</v>
      </c>
      <c r="B10" s="112" t="s">
        <v>102</v>
      </c>
      <c r="C10" s="113" t="s">
        <v>102</v>
      </c>
      <c r="D10" s="24"/>
      <c r="E10" s="24"/>
      <c r="F10" s="2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A3" sqref="A3:Q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29"/>
      <c r="B2" s="29"/>
      <c r="C2" s="29"/>
      <c r="D2" s="29"/>
      <c r="E2" s="29"/>
      <c r="F2" s="29"/>
      <c r="G2" s="29"/>
      <c r="H2" s="29"/>
      <c r="I2" s="29"/>
      <c r="J2" s="29"/>
      <c r="O2" s="37"/>
      <c r="P2" s="37"/>
      <c r="Q2" s="38" t="s">
        <v>273</v>
      </c>
    </row>
    <row r="3" ht="35.25" customHeight="1" spans="1:17">
      <c r="A3" s="57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0"/>
      <c r="L3" s="7"/>
      <c r="M3" s="7"/>
      <c r="N3" s="7"/>
      <c r="O3" s="50"/>
      <c r="P3" s="50"/>
      <c r="Q3" s="7"/>
    </row>
    <row r="4" ht="18.75" customHeight="1" spans="1:17">
      <c r="A4" s="40" t="str">
        <f>"单位名称："&amp;"耿马傣族佤族自治县另仂水库管理局"</f>
        <v>单位名称：耿马傣族佤族自治县另仂水库管理局</v>
      </c>
      <c r="B4" s="92"/>
      <c r="C4" s="92"/>
      <c r="D4" s="92"/>
      <c r="E4" s="92"/>
      <c r="F4" s="92"/>
      <c r="G4" s="92"/>
      <c r="H4" s="92"/>
      <c r="I4" s="92"/>
      <c r="J4" s="92"/>
      <c r="O4" s="62"/>
      <c r="P4" s="62"/>
      <c r="Q4" s="38" t="s">
        <v>160</v>
      </c>
    </row>
    <row r="5" ht="18.75" customHeight="1" spans="1:17">
      <c r="A5" s="12" t="s">
        <v>274</v>
      </c>
      <c r="B5" s="71" t="s">
        <v>275</v>
      </c>
      <c r="C5" s="71" t="s">
        <v>276</v>
      </c>
      <c r="D5" s="71" t="s">
        <v>277</v>
      </c>
      <c r="E5" s="71" t="s">
        <v>278</v>
      </c>
      <c r="F5" s="71" t="s">
        <v>279</v>
      </c>
      <c r="G5" s="43" t="s">
        <v>175</v>
      </c>
      <c r="H5" s="43"/>
      <c r="I5" s="43"/>
      <c r="J5" s="43"/>
      <c r="K5" s="73"/>
      <c r="L5" s="43"/>
      <c r="M5" s="43"/>
      <c r="N5" s="43"/>
      <c r="O5" s="63"/>
      <c r="P5" s="73"/>
      <c r="Q5" s="44"/>
    </row>
    <row r="6" ht="18.75" customHeight="1" spans="1:17">
      <c r="A6" s="17"/>
      <c r="B6" s="74"/>
      <c r="C6" s="74"/>
      <c r="D6" s="74"/>
      <c r="E6" s="74"/>
      <c r="F6" s="74"/>
      <c r="G6" s="74" t="s">
        <v>55</v>
      </c>
      <c r="H6" s="74" t="s">
        <v>58</v>
      </c>
      <c r="I6" s="74" t="s">
        <v>280</v>
      </c>
      <c r="J6" s="74" t="s">
        <v>281</v>
      </c>
      <c r="K6" s="75" t="s">
        <v>282</v>
      </c>
      <c r="L6" s="88" t="s">
        <v>78</v>
      </c>
      <c r="M6" s="88"/>
      <c r="N6" s="88"/>
      <c r="O6" s="89"/>
      <c r="P6" s="90"/>
      <c r="Q6" s="76"/>
    </row>
    <row r="7" ht="30" customHeight="1" spans="1:17">
      <c r="A7" s="19"/>
      <c r="B7" s="76"/>
      <c r="C7" s="76"/>
      <c r="D7" s="76"/>
      <c r="E7" s="76"/>
      <c r="F7" s="76"/>
      <c r="G7" s="76"/>
      <c r="H7" s="76" t="s">
        <v>57</v>
      </c>
      <c r="I7" s="76"/>
      <c r="J7" s="76"/>
      <c r="K7" s="77"/>
      <c r="L7" s="76" t="s">
        <v>57</v>
      </c>
      <c r="M7" s="76" t="s">
        <v>64</v>
      </c>
      <c r="N7" s="76" t="s">
        <v>183</v>
      </c>
      <c r="O7" s="91" t="s">
        <v>66</v>
      </c>
      <c r="P7" s="77" t="s">
        <v>67</v>
      </c>
      <c r="Q7" s="76" t="s">
        <v>68</v>
      </c>
    </row>
    <row r="8" ht="18.75" customHeight="1" spans="1:17">
      <c r="A8" s="32">
        <v>1</v>
      </c>
      <c r="B8" s="93">
        <v>2</v>
      </c>
      <c r="C8" s="93">
        <v>3</v>
      </c>
      <c r="D8" s="93">
        <v>4</v>
      </c>
      <c r="E8" s="93">
        <v>5</v>
      </c>
      <c r="F8" s="93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</row>
    <row r="9" ht="18.75" customHeight="1" spans="1:17">
      <c r="A9" s="79"/>
      <c r="B9" s="80"/>
      <c r="C9" s="80"/>
      <c r="D9" s="80"/>
      <c r="E9" s="95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79"/>
      <c r="B10" s="80"/>
      <c r="C10" s="80"/>
      <c r="D10" s="80"/>
      <c r="E10" s="96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2" t="s">
        <v>102</v>
      </c>
      <c r="B11" s="83"/>
      <c r="C11" s="83"/>
      <c r="D11" s="83"/>
      <c r="E11" s="95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1"/>
      <c r="B2" s="61"/>
      <c r="C2" s="66"/>
      <c r="D2" s="61"/>
      <c r="E2" s="61"/>
      <c r="F2" s="61"/>
      <c r="G2" s="61"/>
      <c r="H2" s="67"/>
      <c r="I2" s="61"/>
      <c r="J2" s="61"/>
      <c r="K2" s="61"/>
      <c r="L2" s="37"/>
      <c r="M2" s="85"/>
      <c r="N2" s="86" t="s">
        <v>283</v>
      </c>
    </row>
    <row r="3" ht="34.5" customHeight="1" spans="1:14">
      <c r="A3" s="39" t="str">
        <f>"2025"&amp;"年部门政府购买服务预算表"</f>
        <v>2025年部门政府购买服务预算表</v>
      </c>
      <c r="B3" s="68"/>
      <c r="C3" s="50"/>
      <c r="D3" s="68"/>
      <c r="E3" s="68"/>
      <c r="F3" s="68"/>
      <c r="G3" s="68"/>
      <c r="H3" s="69"/>
      <c r="I3" s="68"/>
      <c r="J3" s="68"/>
      <c r="K3" s="68"/>
      <c r="L3" s="50"/>
      <c r="M3" s="69"/>
      <c r="N3" s="68"/>
    </row>
    <row r="4" ht="18.75" customHeight="1" spans="1:14">
      <c r="A4" s="58" t="str">
        <f>"单位名称："&amp;"耿马傣族佤族自治县另仂水库管理局"</f>
        <v>单位名称：耿马傣族佤族自治县另仂水库管理局</v>
      </c>
      <c r="B4" s="59"/>
      <c r="C4" s="70"/>
      <c r="D4" s="59"/>
      <c r="E4" s="59"/>
      <c r="F4" s="59"/>
      <c r="G4" s="59"/>
      <c r="H4" s="67"/>
      <c r="I4" s="61"/>
      <c r="J4" s="61"/>
      <c r="K4" s="61"/>
      <c r="L4" s="62"/>
      <c r="M4" s="87"/>
      <c r="N4" s="86" t="s">
        <v>160</v>
      </c>
    </row>
    <row r="5" ht="18.75" customHeight="1" spans="1:14">
      <c r="A5" s="12" t="s">
        <v>274</v>
      </c>
      <c r="B5" s="71" t="s">
        <v>284</v>
      </c>
      <c r="C5" s="72" t="s">
        <v>285</v>
      </c>
      <c r="D5" s="43" t="s">
        <v>175</v>
      </c>
      <c r="E5" s="43"/>
      <c r="F5" s="43"/>
      <c r="G5" s="43"/>
      <c r="H5" s="73"/>
      <c r="I5" s="43"/>
      <c r="J5" s="43"/>
      <c r="K5" s="43"/>
      <c r="L5" s="63"/>
      <c r="M5" s="73"/>
      <c r="N5" s="44"/>
    </row>
    <row r="6" ht="18.75" customHeight="1" spans="1:14">
      <c r="A6" s="17"/>
      <c r="B6" s="74"/>
      <c r="C6" s="75"/>
      <c r="D6" s="74" t="s">
        <v>55</v>
      </c>
      <c r="E6" s="74" t="s">
        <v>58</v>
      </c>
      <c r="F6" s="74" t="s">
        <v>280</v>
      </c>
      <c r="G6" s="74" t="s">
        <v>281</v>
      </c>
      <c r="H6" s="75" t="s">
        <v>282</v>
      </c>
      <c r="I6" s="88" t="s">
        <v>78</v>
      </c>
      <c r="J6" s="88"/>
      <c r="K6" s="88"/>
      <c r="L6" s="89"/>
      <c r="M6" s="90"/>
      <c r="N6" s="76"/>
    </row>
    <row r="7" ht="26.25" customHeight="1" spans="1:14">
      <c r="A7" s="19"/>
      <c r="B7" s="76"/>
      <c r="C7" s="77"/>
      <c r="D7" s="76"/>
      <c r="E7" s="76"/>
      <c r="F7" s="76"/>
      <c r="G7" s="76"/>
      <c r="H7" s="77"/>
      <c r="I7" s="76" t="s">
        <v>57</v>
      </c>
      <c r="J7" s="76" t="s">
        <v>64</v>
      </c>
      <c r="K7" s="76" t="s">
        <v>183</v>
      </c>
      <c r="L7" s="91" t="s">
        <v>66</v>
      </c>
      <c r="M7" s="77" t="s">
        <v>67</v>
      </c>
      <c r="N7" s="76" t="s">
        <v>68</v>
      </c>
    </row>
    <row r="8" ht="18.75" customHeight="1" spans="1:14">
      <c r="A8" s="78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</row>
    <row r="9" ht="18.75" customHeight="1" spans="1:14">
      <c r="A9" s="79"/>
      <c r="B9" s="80"/>
      <c r="C9" s="8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79"/>
      <c r="B10" s="80"/>
      <c r="C10" s="8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2" t="s">
        <v>102</v>
      </c>
      <c r="B11" s="83"/>
      <c r="C11" s="8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29"/>
      <c r="B2" s="29"/>
      <c r="C2" s="29"/>
      <c r="D2" s="56"/>
      <c r="G2" s="37"/>
      <c r="H2" s="37"/>
      <c r="I2" s="37" t="s">
        <v>286</v>
      </c>
    </row>
    <row r="3" ht="27.75" customHeight="1" spans="1:9">
      <c r="A3" s="57" t="str">
        <f>"2025"&amp;"年县对下转移支付预算表"</f>
        <v>2025年县对下转移支付预算表</v>
      </c>
      <c r="B3" s="7"/>
      <c r="C3" s="7"/>
      <c r="D3" s="7"/>
      <c r="E3" s="7"/>
      <c r="F3" s="7"/>
      <c r="G3" s="50"/>
      <c r="H3" s="50"/>
      <c r="I3" s="7"/>
    </row>
    <row r="4" ht="18.75" customHeight="1" spans="1:9">
      <c r="A4" s="58" t="str">
        <f>"单位名称："&amp;"耿马傣族佤族自治县另仂水库管理局"</f>
        <v>单位名称：耿马傣族佤族自治县另仂水库管理局</v>
      </c>
      <c r="B4" s="59"/>
      <c r="C4" s="59"/>
      <c r="D4" s="60"/>
      <c r="E4" s="61"/>
      <c r="G4" s="62"/>
      <c r="H4" s="62"/>
      <c r="I4" s="37" t="s">
        <v>160</v>
      </c>
    </row>
    <row r="5" ht="18.75" customHeight="1" spans="1:9">
      <c r="A5" s="30" t="s">
        <v>287</v>
      </c>
      <c r="B5" s="13" t="s">
        <v>175</v>
      </c>
      <c r="C5" s="14"/>
      <c r="D5" s="14"/>
      <c r="E5" s="13" t="s">
        <v>288</v>
      </c>
      <c r="F5" s="14"/>
      <c r="G5" s="63"/>
      <c r="H5" s="63"/>
      <c r="I5" s="15"/>
    </row>
    <row r="6" ht="18.75" customHeight="1" spans="1:9">
      <c r="A6" s="32"/>
      <c r="B6" s="31" t="s">
        <v>55</v>
      </c>
      <c r="C6" s="12" t="s">
        <v>58</v>
      </c>
      <c r="D6" s="64" t="s">
        <v>289</v>
      </c>
      <c r="E6" s="65" t="s">
        <v>290</v>
      </c>
      <c r="F6" s="65" t="s">
        <v>290</v>
      </c>
      <c r="G6" s="65" t="s">
        <v>290</v>
      </c>
      <c r="H6" s="65" t="s">
        <v>290</v>
      </c>
      <c r="I6" s="65" t="s">
        <v>290</v>
      </c>
    </row>
    <row r="7" ht="18.75" customHeight="1" spans="1:9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  <c r="I7" s="65">
        <v>9</v>
      </c>
    </row>
    <row r="8" ht="18.75" customHeight="1" spans="1:9">
      <c r="A8" s="33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3"/>
      <c r="B9" s="24"/>
      <c r="C9" s="24"/>
      <c r="D9" s="24"/>
      <c r="E9" s="24"/>
      <c r="F9" s="24"/>
      <c r="G9" s="24"/>
      <c r="H9" s="24"/>
      <c r="I9" s="24"/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Row="7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7" t="s">
        <v>291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0"/>
      <c r="G3" s="7"/>
      <c r="H3" s="50"/>
      <c r="I3" s="50"/>
      <c r="J3" s="7"/>
    </row>
    <row r="4" ht="18.75" customHeight="1" spans="1:8">
      <c r="A4" s="8" t="str">
        <f>"单位名称："&amp;"耿马傣族佤族自治县另仂水库管理局"</f>
        <v>单位名称：耿马傣族佤族自治县另仂水库管理局</v>
      </c>
      <c r="B4" s="4"/>
      <c r="C4" s="4"/>
      <c r="D4" s="4"/>
      <c r="E4" s="4"/>
      <c r="F4" s="51"/>
      <c r="G4" s="4"/>
      <c r="H4" s="51"/>
    </row>
    <row r="5" ht="18.75" customHeight="1" spans="1:10">
      <c r="A5" s="45" t="s">
        <v>259</v>
      </c>
      <c r="B5" s="45" t="s">
        <v>260</v>
      </c>
      <c r="C5" s="45" t="s">
        <v>261</v>
      </c>
      <c r="D5" s="45" t="s">
        <v>262</v>
      </c>
      <c r="E5" s="45" t="s">
        <v>263</v>
      </c>
      <c r="F5" s="52" t="s">
        <v>264</v>
      </c>
      <c r="G5" s="45" t="s">
        <v>265</v>
      </c>
      <c r="H5" s="52" t="s">
        <v>266</v>
      </c>
      <c r="I5" s="52" t="s">
        <v>267</v>
      </c>
      <c r="J5" s="45" t="s">
        <v>268</v>
      </c>
    </row>
    <row r="6" ht="18.75" customHeight="1" spans="1:10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52">
        <v>6</v>
      </c>
      <c r="G6" s="45">
        <v>7</v>
      </c>
      <c r="H6" s="52">
        <v>8</v>
      </c>
      <c r="I6" s="52">
        <v>9</v>
      </c>
      <c r="J6" s="45">
        <v>10</v>
      </c>
    </row>
    <row r="7" ht="18.75" customHeight="1" spans="1:10">
      <c r="A7" s="22"/>
      <c r="B7" s="46"/>
      <c r="C7" s="46"/>
      <c r="D7" s="46"/>
      <c r="E7" s="53"/>
      <c r="F7" s="54"/>
      <c r="G7" s="53"/>
      <c r="H7" s="54"/>
      <c r="I7" s="54"/>
      <c r="J7" s="53"/>
    </row>
    <row r="8" ht="18.75" customHeight="1" spans="1:10">
      <c r="A8" s="22"/>
      <c r="B8" s="22"/>
      <c r="C8" s="22"/>
      <c r="D8" s="22"/>
      <c r="E8" s="22"/>
      <c r="F8" s="55"/>
      <c r="G8" s="22"/>
      <c r="H8" s="22"/>
      <c r="I8" s="22"/>
      <c r="J8" s="22"/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8" t="s">
        <v>292</v>
      </c>
    </row>
    <row r="3" ht="34.5" customHeight="1" spans="1:8">
      <c r="A3" s="39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0" t="str">
        <f>"单位名称："&amp;"耿马傣族佤族自治县另仂水库管理局"</f>
        <v>单位名称：耿马傣族佤族自治县另仂水库管理局</v>
      </c>
      <c r="B4" s="9"/>
      <c r="C4" s="4"/>
      <c r="H4" s="41" t="s">
        <v>160</v>
      </c>
    </row>
    <row r="5" ht="18.75" customHeight="1" spans="1:8">
      <c r="A5" s="12" t="s">
        <v>168</v>
      </c>
      <c r="B5" s="12" t="s">
        <v>293</v>
      </c>
      <c r="C5" s="12" t="s">
        <v>294</v>
      </c>
      <c r="D5" s="12" t="s">
        <v>295</v>
      </c>
      <c r="E5" s="12" t="s">
        <v>296</v>
      </c>
      <c r="F5" s="42" t="s">
        <v>297</v>
      </c>
      <c r="G5" s="43"/>
      <c r="H5" s="44"/>
    </row>
    <row r="6" ht="18.75" customHeight="1" spans="1:8">
      <c r="A6" s="19"/>
      <c r="B6" s="19"/>
      <c r="C6" s="19"/>
      <c r="D6" s="19"/>
      <c r="E6" s="19"/>
      <c r="F6" s="45" t="s">
        <v>278</v>
      </c>
      <c r="G6" s="45" t="s">
        <v>298</v>
      </c>
      <c r="H6" s="45" t="s">
        <v>299</v>
      </c>
    </row>
    <row r="7" ht="18.75" customHeight="1" spans="1:8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</row>
    <row r="8" ht="18.75" customHeight="1" spans="1:8">
      <c r="A8" s="46"/>
      <c r="B8" s="46"/>
      <c r="C8" s="33"/>
      <c r="D8" s="33"/>
      <c r="E8" s="33"/>
      <c r="F8" s="47"/>
      <c r="G8" s="24"/>
      <c r="H8" s="24"/>
    </row>
    <row r="9" ht="18.75" customHeight="1" spans="1:8">
      <c r="A9" s="25" t="s">
        <v>55</v>
      </c>
      <c r="B9" s="48"/>
      <c r="C9" s="48"/>
      <c r="D9" s="48"/>
      <c r="E9" s="49"/>
      <c r="F9" s="47"/>
      <c r="G9" s="24"/>
      <c r="H9" s="24"/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3.4285714285714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8"/>
      <c r="E2" s="28"/>
      <c r="F2" s="28"/>
      <c r="G2" s="28"/>
      <c r="H2" s="29"/>
      <c r="I2" s="29"/>
      <c r="J2" s="29"/>
      <c r="K2" s="37" t="s">
        <v>300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"单位名称："&amp;"耿马傣族佤族自治县另仂水库管理局"</f>
        <v>单位名称：耿马傣族佤族自治县另仂水库管理局</v>
      </c>
      <c r="B4" s="9"/>
      <c r="C4" s="9"/>
      <c r="D4" s="9"/>
      <c r="E4" s="9"/>
      <c r="F4" s="9"/>
      <c r="G4" s="9"/>
      <c r="H4" s="10"/>
      <c r="I4" s="10"/>
      <c r="J4" s="10"/>
      <c r="K4" s="5" t="s">
        <v>160</v>
      </c>
    </row>
    <row r="5" ht="18.75" customHeight="1" spans="1:11">
      <c r="A5" s="11" t="s">
        <v>252</v>
      </c>
      <c r="B5" s="11" t="s">
        <v>170</v>
      </c>
      <c r="C5" s="11" t="s">
        <v>253</v>
      </c>
      <c r="D5" s="12" t="s">
        <v>171</v>
      </c>
      <c r="E5" s="12" t="s">
        <v>172</v>
      </c>
      <c r="F5" s="12" t="s">
        <v>254</v>
      </c>
      <c r="G5" s="12" t="s">
        <v>255</v>
      </c>
      <c r="H5" s="30" t="s">
        <v>55</v>
      </c>
      <c r="I5" s="13" t="s">
        <v>301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1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2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3"/>
      <c r="B9" s="22"/>
      <c r="C9" s="33"/>
      <c r="D9" s="33"/>
      <c r="E9" s="33"/>
      <c r="F9" s="33"/>
      <c r="G9" s="33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4" t="s">
        <v>102</v>
      </c>
      <c r="B11" s="35"/>
      <c r="C11" s="35"/>
      <c r="D11" s="35"/>
      <c r="E11" s="35"/>
      <c r="F11" s="35"/>
      <c r="G11" s="36"/>
      <c r="H11" s="24"/>
      <c r="I11" s="24"/>
      <c r="J11" s="24"/>
      <c r="K11" s="2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302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"单位名称："&amp;"耿马傣族佤族自治县另仂水库管理局"</f>
        <v>单位名称：耿马傣族佤族自治县另仂水库管理局</v>
      </c>
      <c r="B4" s="9"/>
      <c r="C4" s="9"/>
      <c r="D4" s="9"/>
      <c r="E4" s="10"/>
      <c r="F4" s="10"/>
      <c r="G4" s="5" t="s">
        <v>160</v>
      </c>
    </row>
    <row r="5" ht="18.75" customHeight="1" spans="1:7">
      <c r="A5" s="11" t="s">
        <v>253</v>
      </c>
      <c r="B5" s="11" t="s">
        <v>252</v>
      </c>
      <c r="C5" s="11" t="s">
        <v>170</v>
      </c>
      <c r="D5" s="12" t="s">
        <v>303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/>
      <c r="B9" s="23"/>
      <c r="C9" s="23"/>
      <c r="D9" s="22"/>
      <c r="E9" s="24"/>
      <c r="F9" s="24"/>
      <c r="G9" s="24"/>
    </row>
    <row r="10" ht="18.75" customHeight="1" spans="1:7">
      <c r="A10" s="22"/>
      <c r="B10" s="22"/>
      <c r="C10" s="22"/>
      <c r="D10" s="22"/>
      <c r="E10" s="24"/>
      <c r="F10" s="24"/>
      <c r="G10" s="24"/>
    </row>
    <row r="11" ht="18.75" customHeight="1" spans="1:7">
      <c r="A11" s="25" t="s">
        <v>55</v>
      </c>
      <c r="B11" s="26" t="s">
        <v>304</v>
      </c>
      <c r="C11" s="26"/>
      <c r="D11" s="27"/>
      <c r="E11" s="24"/>
      <c r="F11" s="24"/>
      <c r="G11" s="24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1"/>
      <c r="O2" s="66"/>
      <c r="P2" s="66"/>
      <c r="Q2" s="66"/>
      <c r="R2" s="66"/>
      <c r="S2" s="37" t="s">
        <v>52</v>
      </c>
    </row>
    <row r="3" ht="57.75" customHeight="1" spans="1:19">
      <c r="A3" s="123" t="str">
        <f>"2025"&amp;"年部门收入预算表"</f>
        <v>2025年部门收入预算表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92"/>
      <c r="P3" s="192"/>
      <c r="Q3" s="192"/>
      <c r="R3" s="192"/>
      <c r="S3" s="192"/>
    </row>
    <row r="4" ht="18.75" customHeight="1" spans="1:19">
      <c r="A4" s="40" t="str">
        <f>"单位名称："&amp;"耿马傣族佤族自治县另仂水库管理局"</f>
        <v>单位名称：耿马傣族佤族自治县另仂水库管理局</v>
      </c>
      <c r="B4" s="92"/>
      <c r="C4" s="92"/>
      <c r="D4" s="92"/>
      <c r="E4" s="92"/>
      <c r="F4" s="92"/>
      <c r="G4" s="92"/>
      <c r="H4" s="92"/>
      <c r="I4" s="92"/>
      <c r="J4" s="70"/>
      <c r="K4" s="92"/>
      <c r="L4" s="92"/>
      <c r="M4" s="92"/>
      <c r="N4" s="92"/>
      <c r="O4" s="70"/>
      <c r="P4" s="70"/>
      <c r="Q4" s="70"/>
      <c r="R4" s="70"/>
      <c r="S4" s="37" t="s">
        <v>1</v>
      </c>
    </row>
    <row r="5" ht="18.75" customHeight="1" spans="1:19">
      <c r="A5" s="175" t="s">
        <v>53</v>
      </c>
      <c r="B5" s="176" t="s">
        <v>54</v>
      </c>
      <c r="C5" s="176" t="s">
        <v>55</v>
      </c>
      <c r="D5" s="177" t="s">
        <v>56</v>
      </c>
      <c r="E5" s="178"/>
      <c r="F5" s="178"/>
      <c r="G5" s="178"/>
      <c r="H5" s="178"/>
      <c r="I5" s="178"/>
      <c r="J5" s="193"/>
      <c r="K5" s="178"/>
      <c r="L5" s="178"/>
      <c r="M5" s="178"/>
      <c r="N5" s="194"/>
      <c r="O5" s="177" t="s">
        <v>45</v>
      </c>
      <c r="P5" s="177"/>
      <c r="Q5" s="177"/>
      <c r="R5" s="177"/>
      <c r="S5" s="197"/>
    </row>
    <row r="6" ht="18.75" customHeight="1" spans="1:19">
      <c r="A6" s="179"/>
      <c r="B6" s="180"/>
      <c r="C6" s="180"/>
      <c r="D6" s="181" t="s">
        <v>57</v>
      </c>
      <c r="E6" s="181" t="s">
        <v>58</v>
      </c>
      <c r="F6" s="181" t="s">
        <v>59</v>
      </c>
      <c r="G6" s="181" t="s">
        <v>60</v>
      </c>
      <c r="H6" s="181" t="s">
        <v>61</v>
      </c>
      <c r="I6" s="195" t="s">
        <v>62</v>
      </c>
      <c r="J6" s="195"/>
      <c r="K6" s="195"/>
      <c r="L6" s="195"/>
      <c r="M6" s="195"/>
      <c r="N6" s="184"/>
      <c r="O6" s="181" t="s">
        <v>57</v>
      </c>
      <c r="P6" s="181" t="s">
        <v>58</v>
      </c>
      <c r="Q6" s="181" t="s">
        <v>59</v>
      </c>
      <c r="R6" s="181" t="s">
        <v>60</v>
      </c>
      <c r="S6" s="181" t="s">
        <v>63</v>
      </c>
    </row>
    <row r="7" ht="18.75" customHeight="1" spans="1:19">
      <c r="A7" s="182"/>
      <c r="B7" s="183"/>
      <c r="C7" s="183"/>
      <c r="D7" s="184"/>
      <c r="E7" s="184"/>
      <c r="F7" s="184"/>
      <c r="G7" s="184"/>
      <c r="H7" s="184"/>
      <c r="I7" s="183" t="s">
        <v>57</v>
      </c>
      <c r="J7" s="183" t="s">
        <v>64</v>
      </c>
      <c r="K7" s="183" t="s">
        <v>65</v>
      </c>
      <c r="L7" s="183" t="s">
        <v>66</v>
      </c>
      <c r="M7" s="183" t="s">
        <v>67</v>
      </c>
      <c r="N7" s="183" t="s">
        <v>68</v>
      </c>
      <c r="O7" s="196"/>
      <c r="P7" s="196"/>
      <c r="Q7" s="196"/>
      <c r="R7" s="196"/>
      <c r="S7" s="18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85" t="s">
        <v>69</v>
      </c>
      <c r="B9" s="186" t="s">
        <v>70</v>
      </c>
      <c r="C9" s="24">
        <v>1433476.11</v>
      </c>
      <c r="D9" s="24">
        <v>1433476.11</v>
      </c>
      <c r="E9" s="24">
        <v>1433476.11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87" t="s">
        <v>71</v>
      </c>
      <c r="B10" s="188" t="s">
        <v>70</v>
      </c>
      <c r="C10" s="24">
        <v>1433476.11</v>
      </c>
      <c r="D10" s="24">
        <v>1433476.11</v>
      </c>
      <c r="E10" s="24">
        <v>1433476.11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89" t="s">
        <v>55</v>
      </c>
      <c r="B11" s="190"/>
      <c r="C11" s="24">
        <v>1433476.11</v>
      </c>
      <c r="D11" s="24">
        <v>1433476.11</v>
      </c>
      <c r="E11" s="24">
        <v>1433476.11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65"/>
      <c r="E2" s="2"/>
      <c r="F2" s="2"/>
      <c r="G2" s="2"/>
      <c r="H2" s="165"/>
      <c r="I2" s="2"/>
      <c r="J2" s="165"/>
      <c r="K2" s="2"/>
      <c r="L2" s="2"/>
      <c r="M2" s="2"/>
      <c r="N2" s="2"/>
      <c r="O2" s="38" t="s">
        <v>72</v>
      </c>
    </row>
    <row r="3" ht="42" customHeight="1" spans="1:15">
      <c r="A3" s="6" t="str">
        <f>"2025"&amp;"年部门支出预算表"</f>
        <v>2025年部门支出预算表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ht="18.75" customHeight="1" spans="1:15">
      <c r="A4" s="167" t="str">
        <f>"单位名称："&amp;"耿马傣族佤族自治县另仂水库管理局"</f>
        <v>单位名称：耿马傣族佤族自治县另仂水库管理局</v>
      </c>
      <c r="B4" s="168"/>
      <c r="C4" s="61"/>
      <c r="D4" s="29"/>
      <c r="E4" s="61"/>
      <c r="F4" s="61"/>
      <c r="G4" s="61"/>
      <c r="H4" s="29"/>
      <c r="I4" s="61"/>
      <c r="J4" s="29"/>
      <c r="K4" s="61"/>
      <c r="L4" s="61"/>
      <c r="M4" s="173"/>
      <c r="N4" s="173"/>
      <c r="O4" s="38" t="s">
        <v>1</v>
      </c>
    </row>
    <row r="5" ht="18.75" customHeight="1" spans="1:15">
      <c r="A5" s="11" t="s">
        <v>73</v>
      </c>
      <c r="B5" s="11" t="s">
        <v>74</v>
      </c>
      <c r="C5" s="11" t="s">
        <v>55</v>
      </c>
      <c r="D5" s="13" t="s">
        <v>58</v>
      </c>
      <c r="E5" s="73" t="s">
        <v>75</v>
      </c>
      <c r="F5" s="133" t="s">
        <v>76</v>
      </c>
      <c r="G5" s="11" t="s">
        <v>59</v>
      </c>
      <c r="H5" s="11" t="s">
        <v>60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5" t="s">
        <v>57</v>
      </c>
      <c r="E6" s="91" t="s">
        <v>75</v>
      </c>
      <c r="F6" s="91" t="s">
        <v>76</v>
      </c>
      <c r="G6" s="19"/>
      <c r="H6" s="19"/>
      <c r="I6" s="19"/>
      <c r="J6" s="65" t="s">
        <v>57</v>
      </c>
      <c r="K6" s="45" t="s">
        <v>79</v>
      </c>
      <c r="L6" s="45" t="s">
        <v>80</v>
      </c>
      <c r="M6" s="45" t="s">
        <v>81</v>
      </c>
      <c r="N6" s="45" t="s">
        <v>82</v>
      </c>
      <c r="O6" s="45" t="s">
        <v>83</v>
      </c>
    </row>
    <row r="7" ht="18.75" customHeight="1" spans="1:15">
      <c r="A7" s="114">
        <v>1</v>
      </c>
      <c r="B7" s="114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</row>
    <row r="8" ht="18.75" customHeight="1" spans="1:15">
      <c r="A8" s="127" t="s">
        <v>84</v>
      </c>
      <c r="B8" s="154" t="s">
        <v>85</v>
      </c>
      <c r="C8" s="24">
        <v>193907.4</v>
      </c>
      <c r="D8" s="24">
        <v>193907.4</v>
      </c>
      <c r="E8" s="24">
        <v>193907.4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69" t="s">
        <v>86</v>
      </c>
      <c r="B9" s="170" t="str">
        <f>"  "&amp;"行政事业单位养老支出"</f>
        <v>  行政事业单位养老支出</v>
      </c>
      <c r="C9" s="24">
        <v>193907.4</v>
      </c>
      <c r="D9" s="24">
        <v>193907.4</v>
      </c>
      <c r="E9" s="24">
        <v>193907.4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69" t="s">
        <v>87</v>
      </c>
      <c r="B10" s="170" t="str">
        <f>"    "&amp;"事业单位离退休"</f>
        <v>    事业单位离退休</v>
      </c>
      <c r="C10" s="24">
        <v>65497.8</v>
      </c>
      <c r="D10" s="24">
        <v>65497.8</v>
      </c>
      <c r="E10" s="24">
        <v>65497.8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69" t="s">
        <v>88</v>
      </c>
      <c r="B11" s="170" t="str">
        <f>"    "&amp;"机关事业单位基本养老保险缴费支出"</f>
        <v>    机关事业单位基本养老保险缴费支出</v>
      </c>
      <c r="C11" s="24">
        <v>128409.6</v>
      </c>
      <c r="D11" s="24">
        <v>128409.6</v>
      </c>
      <c r="E11" s="24">
        <v>128409.6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27" t="s">
        <v>89</v>
      </c>
      <c r="B12" s="154" t="s">
        <v>90</v>
      </c>
      <c r="C12" s="24">
        <v>61322.88</v>
      </c>
      <c r="D12" s="24">
        <v>61322.88</v>
      </c>
      <c r="E12" s="24">
        <v>61322.88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69" t="s">
        <v>91</v>
      </c>
      <c r="B13" s="170" t="str">
        <f>"  "&amp;"行政事业单位医疗"</f>
        <v>  行政事业单位医疗</v>
      </c>
      <c r="C13" s="24">
        <v>61322.88</v>
      </c>
      <c r="D13" s="24">
        <v>61322.88</v>
      </c>
      <c r="E13" s="24">
        <v>61322.88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69" t="s">
        <v>92</v>
      </c>
      <c r="B14" s="170" t="str">
        <f>"    "&amp;"事业单位医疗"</f>
        <v>    事业单位医疗</v>
      </c>
      <c r="C14" s="24">
        <v>56981.76</v>
      </c>
      <c r="D14" s="24">
        <v>56981.76</v>
      </c>
      <c r="E14" s="24">
        <v>56981.76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69" t="s">
        <v>93</v>
      </c>
      <c r="B15" s="170" t="str">
        <f>"    "&amp;"其他行政事业单位医疗支出"</f>
        <v>    其他行政事业单位医疗支出</v>
      </c>
      <c r="C15" s="24">
        <v>4341.12</v>
      </c>
      <c r="D15" s="24">
        <v>4341.12</v>
      </c>
      <c r="E15" s="24">
        <v>4341.12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27" t="s">
        <v>94</v>
      </c>
      <c r="B16" s="154" t="s">
        <v>95</v>
      </c>
      <c r="C16" s="24">
        <v>1081938.63</v>
      </c>
      <c r="D16" s="24">
        <v>1081938.63</v>
      </c>
      <c r="E16" s="24">
        <v>1081938.63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69" t="s">
        <v>96</v>
      </c>
      <c r="B17" s="170" t="str">
        <f>"  "&amp;"水利"</f>
        <v>  水利</v>
      </c>
      <c r="C17" s="24">
        <v>1081938.63</v>
      </c>
      <c r="D17" s="24">
        <v>1081938.63</v>
      </c>
      <c r="E17" s="24">
        <v>1081938.63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69" t="s">
        <v>97</v>
      </c>
      <c r="B18" s="170" t="str">
        <f>"    "&amp;"水利工程运行与维护"</f>
        <v>    水利工程运行与维护</v>
      </c>
      <c r="C18" s="24">
        <v>1081938.63</v>
      </c>
      <c r="D18" s="24">
        <v>1081938.63</v>
      </c>
      <c r="E18" s="24">
        <v>1081938.63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27" t="s">
        <v>98</v>
      </c>
      <c r="B19" s="154" t="s">
        <v>99</v>
      </c>
      <c r="C19" s="24">
        <v>96307.2</v>
      </c>
      <c r="D19" s="24">
        <v>96307.2</v>
      </c>
      <c r="E19" s="24">
        <v>96307.2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69" t="s">
        <v>100</v>
      </c>
      <c r="B20" s="170" t="str">
        <f>"  "&amp;"住房改革支出"</f>
        <v>  住房改革支出</v>
      </c>
      <c r="C20" s="24">
        <v>96307.2</v>
      </c>
      <c r="D20" s="24">
        <v>96307.2</v>
      </c>
      <c r="E20" s="24">
        <v>96307.2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69" t="s">
        <v>101</v>
      </c>
      <c r="B21" s="170" t="str">
        <f>"    "&amp;"住房公积金"</f>
        <v>    住房公积金</v>
      </c>
      <c r="C21" s="24">
        <v>96307.2</v>
      </c>
      <c r="D21" s="24">
        <v>96307.2</v>
      </c>
      <c r="E21" s="24">
        <v>96307.2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1" t="s">
        <v>102</v>
      </c>
      <c r="B22" s="172" t="s">
        <v>102</v>
      </c>
      <c r="C22" s="24">
        <v>1433476.11</v>
      </c>
      <c r="D22" s="24">
        <v>1433476.11</v>
      </c>
      <c r="E22" s="24">
        <v>1433476.11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</sheetData>
  <mergeCells count="11">
    <mergeCell ref="A3:O3"/>
    <mergeCell ref="A4:L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8" t="s">
        <v>103</v>
      </c>
    </row>
    <row r="3" ht="36" customHeight="1" spans="1:4">
      <c r="A3" s="6" t="str">
        <f>"2025"&amp;"年部门财政拨款收支预算总表"</f>
        <v>2025年部门财政拨款收支预算总表</v>
      </c>
      <c r="B3" s="152"/>
      <c r="C3" s="152"/>
      <c r="D3" s="152"/>
    </row>
    <row r="4" ht="18.75" customHeight="1" spans="1:4">
      <c r="A4" s="8" t="str">
        <f>"单位名称："&amp;"耿马傣族佤族自治县另仂水库管理局"</f>
        <v>单位名称：耿马傣族佤族自治县另仂水库管理局</v>
      </c>
      <c r="B4" s="153"/>
      <c r="C4" s="153"/>
      <c r="D4" s="38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0" t="s">
        <v>4</v>
      </c>
      <c r="B6" s="104" t="str">
        <f t="shared" ref="B6:D6" si="0">"2025"&amp;"年预算数"</f>
        <v>2025年预算数</v>
      </c>
      <c r="C6" s="30" t="s">
        <v>104</v>
      </c>
      <c r="D6" s="104" t="str">
        <f t="shared" si="0"/>
        <v>2025年预算数</v>
      </c>
    </row>
    <row r="7" ht="18.75" customHeight="1" spans="1:4">
      <c r="A7" s="32"/>
      <c r="B7" s="19"/>
      <c r="C7" s="32"/>
      <c r="D7" s="19"/>
    </row>
    <row r="8" ht="18.75" customHeight="1" spans="1:4">
      <c r="A8" s="154" t="s">
        <v>105</v>
      </c>
      <c r="B8" s="24">
        <v>1433476.11</v>
      </c>
      <c r="C8" s="23" t="s">
        <v>106</v>
      </c>
      <c r="D8" s="24">
        <v>1433476.11</v>
      </c>
    </row>
    <row r="9" ht="18.75" customHeight="1" spans="1:4">
      <c r="A9" s="155" t="s">
        <v>107</v>
      </c>
      <c r="B9" s="24">
        <v>1433476.11</v>
      </c>
      <c r="C9" s="23" t="s">
        <v>108</v>
      </c>
      <c r="D9" s="24"/>
    </row>
    <row r="10" ht="18.75" customHeight="1" spans="1:4">
      <c r="A10" s="155" t="s">
        <v>109</v>
      </c>
      <c r="B10" s="24"/>
      <c r="C10" s="23" t="s">
        <v>110</v>
      </c>
      <c r="D10" s="24"/>
    </row>
    <row r="11" ht="18.75" customHeight="1" spans="1:4">
      <c r="A11" s="155" t="s">
        <v>111</v>
      </c>
      <c r="B11" s="24"/>
      <c r="C11" s="23" t="s">
        <v>112</v>
      </c>
      <c r="D11" s="24"/>
    </row>
    <row r="12" ht="18.75" customHeight="1" spans="1:4">
      <c r="A12" s="156" t="s">
        <v>113</v>
      </c>
      <c r="B12" s="24"/>
      <c r="C12" s="157" t="s">
        <v>114</v>
      </c>
      <c r="D12" s="24"/>
    </row>
    <row r="13" ht="18.75" customHeight="1" spans="1:4">
      <c r="A13" s="158" t="s">
        <v>107</v>
      </c>
      <c r="B13" s="24"/>
      <c r="C13" s="159" t="s">
        <v>115</v>
      </c>
      <c r="D13" s="24"/>
    </row>
    <row r="14" ht="18.75" customHeight="1" spans="1:4">
      <c r="A14" s="158" t="s">
        <v>109</v>
      </c>
      <c r="B14" s="24"/>
      <c r="C14" s="159" t="s">
        <v>116</v>
      </c>
      <c r="D14" s="24"/>
    </row>
    <row r="15" ht="18.75" customHeight="1" spans="1:4">
      <c r="A15" s="158" t="s">
        <v>111</v>
      </c>
      <c r="B15" s="24"/>
      <c r="C15" s="159" t="s">
        <v>117</v>
      </c>
      <c r="D15" s="24"/>
    </row>
    <row r="16" ht="18.75" customHeight="1" spans="1:4">
      <c r="A16" s="158" t="s">
        <v>26</v>
      </c>
      <c r="B16" s="24"/>
      <c r="C16" s="159" t="s">
        <v>118</v>
      </c>
      <c r="D16" s="24">
        <v>193907.4</v>
      </c>
    </row>
    <row r="17" ht="18.75" customHeight="1" spans="1:4">
      <c r="A17" s="158" t="s">
        <v>26</v>
      </c>
      <c r="B17" s="24" t="s">
        <v>26</v>
      </c>
      <c r="C17" s="159" t="s">
        <v>119</v>
      </c>
      <c r="D17" s="24">
        <v>61322.88</v>
      </c>
    </row>
    <row r="18" ht="18.75" customHeight="1" spans="1:4">
      <c r="A18" s="160" t="s">
        <v>26</v>
      </c>
      <c r="B18" s="24" t="s">
        <v>26</v>
      </c>
      <c r="C18" s="159" t="s">
        <v>120</v>
      </c>
      <c r="D18" s="24"/>
    </row>
    <row r="19" ht="18.75" customHeight="1" spans="1:4">
      <c r="A19" s="160" t="s">
        <v>26</v>
      </c>
      <c r="B19" s="24" t="s">
        <v>26</v>
      </c>
      <c r="C19" s="159" t="s">
        <v>121</v>
      </c>
      <c r="D19" s="24"/>
    </row>
    <row r="20" ht="18.75" customHeight="1" spans="1:4">
      <c r="A20" s="161" t="s">
        <v>26</v>
      </c>
      <c r="B20" s="24" t="s">
        <v>26</v>
      </c>
      <c r="C20" s="159" t="s">
        <v>122</v>
      </c>
      <c r="D20" s="24">
        <v>1081938.63</v>
      </c>
    </row>
    <row r="21" ht="18.75" customHeight="1" spans="1:4">
      <c r="A21" s="161" t="s">
        <v>26</v>
      </c>
      <c r="B21" s="24" t="s">
        <v>26</v>
      </c>
      <c r="C21" s="159" t="s">
        <v>123</v>
      </c>
      <c r="D21" s="24"/>
    </row>
    <row r="22" ht="18.75" customHeight="1" spans="1:4">
      <c r="A22" s="161" t="s">
        <v>26</v>
      </c>
      <c r="B22" s="24" t="s">
        <v>26</v>
      </c>
      <c r="C22" s="159" t="s">
        <v>124</v>
      </c>
      <c r="D22" s="24"/>
    </row>
    <row r="23" ht="18.75" customHeight="1" spans="1:4">
      <c r="A23" s="161" t="s">
        <v>26</v>
      </c>
      <c r="B23" s="24" t="s">
        <v>26</v>
      </c>
      <c r="C23" s="159" t="s">
        <v>125</v>
      </c>
      <c r="D23" s="24"/>
    </row>
    <row r="24" ht="18.75" customHeight="1" spans="1:4">
      <c r="A24" s="161" t="s">
        <v>26</v>
      </c>
      <c r="B24" s="24" t="s">
        <v>26</v>
      </c>
      <c r="C24" s="159" t="s">
        <v>126</v>
      </c>
      <c r="D24" s="24"/>
    </row>
    <row r="25" ht="18.75" customHeight="1" spans="1:4">
      <c r="A25" s="161" t="s">
        <v>26</v>
      </c>
      <c r="B25" s="24" t="s">
        <v>26</v>
      </c>
      <c r="C25" s="159" t="s">
        <v>127</v>
      </c>
      <c r="D25" s="24"/>
    </row>
    <row r="26" ht="18.75" customHeight="1" spans="1:4">
      <c r="A26" s="161" t="s">
        <v>26</v>
      </c>
      <c r="B26" s="24" t="s">
        <v>26</v>
      </c>
      <c r="C26" s="159" t="s">
        <v>128</v>
      </c>
      <c r="D26" s="24"/>
    </row>
    <row r="27" ht="18.75" customHeight="1" spans="1:4">
      <c r="A27" s="161" t="s">
        <v>26</v>
      </c>
      <c r="B27" s="24" t="s">
        <v>26</v>
      </c>
      <c r="C27" s="159" t="s">
        <v>129</v>
      </c>
      <c r="D27" s="24">
        <v>96307.2</v>
      </c>
    </row>
    <row r="28" ht="18.75" customHeight="1" spans="1:4">
      <c r="A28" s="161" t="s">
        <v>26</v>
      </c>
      <c r="B28" s="24" t="s">
        <v>26</v>
      </c>
      <c r="C28" s="159" t="s">
        <v>130</v>
      </c>
      <c r="D28" s="24"/>
    </row>
    <row r="29" ht="18.75" customHeight="1" spans="1:4">
      <c r="A29" s="161" t="s">
        <v>26</v>
      </c>
      <c r="B29" s="24" t="s">
        <v>26</v>
      </c>
      <c r="C29" s="159" t="s">
        <v>131</v>
      </c>
      <c r="D29" s="24"/>
    </row>
    <row r="30" ht="18.75" customHeight="1" spans="1:4">
      <c r="A30" s="161" t="s">
        <v>26</v>
      </c>
      <c r="B30" s="24" t="s">
        <v>26</v>
      </c>
      <c r="C30" s="159" t="s">
        <v>132</v>
      </c>
      <c r="D30" s="24"/>
    </row>
    <row r="31" ht="18.75" customHeight="1" spans="1:4">
      <c r="A31" s="161" t="s">
        <v>26</v>
      </c>
      <c r="B31" s="24" t="s">
        <v>26</v>
      </c>
      <c r="C31" s="159" t="s">
        <v>133</v>
      </c>
      <c r="D31" s="24"/>
    </row>
    <row r="32" ht="18.75" customHeight="1" spans="1:4">
      <c r="A32" s="162" t="s">
        <v>26</v>
      </c>
      <c r="B32" s="24" t="s">
        <v>26</v>
      </c>
      <c r="C32" s="159" t="s">
        <v>134</v>
      </c>
      <c r="D32" s="24"/>
    </row>
    <row r="33" ht="18.75" customHeight="1" spans="1:4">
      <c r="A33" s="162" t="s">
        <v>26</v>
      </c>
      <c r="B33" s="24" t="s">
        <v>26</v>
      </c>
      <c r="C33" s="159" t="s">
        <v>135</v>
      </c>
      <c r="D33" s="24"/>
    </row>
    <row r="34" ht="18.75" customHeight="1" spans="1:4">
      <c r="A34" s="162" t="s">
        <v>26</v>
      </c>
      <c r="B34" s="24" t="s">
        <v>26</v>
      </c>
      <c r="C34" s="159" t="s">
        <v>136</v>
      </c>
      <c r="D34" s="24"/>
    </row>
    <row r="35" ht="18.75" customHeight="1" spans="1:4">
      <c r="A35" s="162" t="s">
        <v>26</v>
      </c>
      <c r="B35" s="24" t="s">
        <v>26</v>
      </c>
      <c r="C35" s="159" t="s">
        <v>137</v>
      </c>
      <c r="D35" s="24"/>
    </row>
    <row r="36" ht="18.75" customHeight="1" spans="1:4">
      <c r="A36" s="54" t="s">
        <v>138</v>
      </c>
      <c r="B36" s="163">
        <v>1433476.11</v>
      </c>
      <c r="C36" s="164" t="s">
        <v>51</v>
      </c>
      <c r="D36" s="163">
        <v>1433476.11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1"/>
      <c r="F2" s="56"/>
      <c r="G2" s="38" t="s">
        <v>139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2"/>
      <c r="C3" s="142"/>
      <c r="D3" s="142"/>
      <c r="E3" s="142"/>
      <c r="F3" s="142"/>
      <c r="G3" s="142"/>
    </row>
    <row r="4" ht="18" customHeight="1" spans="1:7">
      <c r="A4" s="143" t="str">
        <f>"单位名称："&amp;"耿马傣族佤族自治县另仂水库管理局"</f>
        <v>单位名称：耿马傣族佤族自治县另仂水库管理局</v>
      </c>
      <c r="B4" s="28"/>
      <c r="C4" s="29"/>
      <c r="D4" s="29"/>
      <c r="E4" s="29"/>
      <c r="F4" s="99"/>
      <c r="G4" s="38" t="s">
        <v>1</v>
      </c>
    </row>
    <row r="5" ht="20.25" customHeight="1" spans="1:7">
      <c r="A5" s="144" t="s">
        <v>140</v>
      </c>
      <c r="B5" s="145"/>
      <c r="C5" s="104" t="s">
        <v>55</v>
      </c>
      <c r="D5" s="125" t="s">
        <v>75</v>
      </c>
      <c r="E5" s="14"/>
      <c r="F5" s="15"/>
      <c r="G5" s="118" t="s">
        <v>76</v>
      </c>
    </row>
    <row r="6" ht="20.25" customHeight="1" spans="1:7">
      <c r="A6" s="146" t="s">
        <v>73</v>
      </c>
      <c r="B6" s="146" t="s">
        <v>74</v>
      </c>
      <c r="C6" s="32"/>
      <c r="D6" s="65" t="s">
        <v>57</v>
      </c>
      <c r="E6" s="65" t="s">
        <v>141</v>
      </c>
      <c r="F6" s="65" t="s">
        <v>142</v>
      </c>
      <c r="G6" s="93"/>
    </row>
    <row r="7" ht="19.5" customHeight="1" spans="1:7">
      <c r="A7" s="146" t="s">
        <v>143</v>
      </c>
      <c r="B7" s="146" t="s">
        <v>144</v>
      </c>
      <c r="C7" s="146" t="s">
        <v>145</v>
      </c>
      <c r="D7" s="65">
        <v>4</v>
      </c>
      <c r="E7" s="147" t="s">
        <v>146</v>
      </c>
      <c r="F7" s="147" t="s">
        <v>147</v>
      </c>
      <c r="G7" s="146" t="s">
        <v>148</v>
      </c>
    </row>
    <row r="8" ht="18" customHeight="1" spans="1:7">
      <c r="A8" s="33" t="s">
        <v>84</v>
      </c>
      <c r="B8" s="33" t="s">
        <v>85</v>
      </c>
      <c r="C8" s="24">
        <v>193907.4</v>
      </c>
      <c r="D8" s="24">
        <v>193907.4</v>
      </c>
      <c r="E8" s="24">
        <v>193907.4</v>
      </c>
      <c r="F8" s="24"/>
      <c r="G8" s="24"/>
    </row>
    <row r="9" ht="18" customHeight="1" spans="1:7">
      <c r="A9" s="148" t="s">
        <v>86</v>
      </c>
      <c r="B9" s="148" t="s">
        <v>149</v>
      </c>
      <c r="C9" s="24">
        <v>193907.4</v>
      </c>
      <c r="D9" s="24">
        <v>193907.4</v>
      </c>
      <c r="E9" s="24">
        <v>193907.4</v>
      </c>
      <c r="F9" s="24"/>
      <c r="G9" s="24"/>
    </row>
    <row r="10" ht="18" customHeight="1" spans="1:7">
      <c r="A10" s="149" t="s">
        <v>87</v>
      </c>
      <c r="B10" s="149" t="s">
        <v>150</v>
      </c>
      <c r="C10" s="24">
        <v>65497.8</v>
      </c>
      <c r="D10" s="24">
        <v>65497.8</v>
      </c>
      <c r="E10" s="24">
        <v>65497.8</v>
      </c>
      <c r="F10" s="24"/>
      <c r="G10" s="24"/>
    </row>
    <row r="11" ht="18" customHeight="1" spans="1:7">
      <c r="A11" s="149" t="s">
        <v>88</v>
      </c>
      <c r="B11" s="149" t="s">
        <v>151</v>
      </c>
      <c r="C11" s="24">
        <v>128409.6</v>
      </c>
      <c r="D11" s="24">
        <v>128409.6</v>
      </c>
      <c r="E11" s="24">
        <v>128409.6</v>
      </c>
      <c r="F11" s="24"/>
      <c r="G11" s="24"/>
    </row>
    <row r="12" ht="18" customHeight="1" spans="1:7">
      <c r="A12" s="33" t="s">
        <v>89</v>
      </c>
      <c r="B12" s="33" t="s">
        <v>90</v>
      </c>
      <c r="C12" s="24">
        <v>61322.88</v>
      </c>
      <c r="D12" s="24">
        <v>61322.88</v>
      </c>
      <c r="E12" s="24">
        <v>61322.88</v>
      </c>
      <c r="F12" s="24"/>
      <c r="G12" s="24"/>
    </row>
    <row r="13" ht="18" customHeight="1" spans="1:7">
      <c r="A13" s="148" t="s">
        <v>91</v>
      </c>
      <c r="B13" s="148" t="s">
        <v>152</v>
      </c>
      <c r="C13" s="24">
        <v>61322.88</v>
      </c>
      <c r="D13" s="24">
        <v>61322.88</v>
      </c>
      <c r="E13" s="24">
        <v>61322.88</v>
      </c>
      <c r="F13" s="24"/>
      <c r="G13" s="24"/>
    </row>
    <row r="14" ht="18" customHeight="1" spans="1:7">
      <c r="A14" s="149" t="s">
        <v>92</v>
      </c>
      <c r="B14" s="149" t="s">
        <v>153</v>
      </c>
      <c r="C14" s="24">
        <v>56981.76</v>
      </c>
      <c r="D14" s="24">
        <v>56981.76</v>
      </c>
      <c r="E14" s="24">
        <v>56981.76</v>
      </c>
      <c r="F14" s="24"/>
      <c r="G14" s="24"/>
    </row>
    <row r="15" ht="18" customHeight="1" spans="1:7">
      <c r="A15" s="149" t="s">
        <v>93</v>
      </c>
      <c r="B15" s="149" t="s">
        <v>154</v>
      </c>
      <c r="C15" s="24">
        <v>4341.12</v>
      </c>
      <c r="D15" s="24">
        <v>4341.12</v>
      </c>
      <c r="E15" s="24">
        <v>4341.12</v>
      </c>
      <c r="F15" s="24"/>
      <c r="G15" s="24"/>
    </row>
    <row r="16" ht="18" customHeight="1" spans="1:7">
      <c r="A16" s="33" t="s">
        <v>94</v>
      </c>
      <c r="B16" s="33" t="s">
        <v>95</v>
      </c>
      <c r="C16" s="24">
        <v>1081938.63</v>
      </c>
      <c r="D16" s="24">
        <v>1081938.63</v>
      </c>
      <c r="E16" s="24">
        <v>1024177.92</v>
      </c>
      <c r="F16" s="24">
        <v>57760.71</v>
      </c>
      <c r="G16" s="24"/>
    </row>
    <row r="17" ht="18" customHeight="1" spans="1:7">
      <c r="A17" s="148" t="s">
        <v>96</v>
      </c>
      <c r="B17" s="148" t="s">
        <v>155</v>
      </c>
      <c r="C17" s="24">
        <v>1081938.63</v>
      </c>
      <c r="D17" s="24">
        <v>1081938.63</v>
      </c>
      <c r="E17" s="24">
        <v>1024177.92</v>
      </c>
      <c r="F17" s="24">
        <v>57760.71</v>
      </c>
      <c r="G17" s="24"/>
    </row>
    <row r="18" ht="18" customHeight="1" spans="1:7">
      <c r="A18" s="149" t="s">
        <v>97</v>
      </c>
      <c r="B18" s="149" t="s">
        <v>156</v>
      </c>
      <c r="C18" s="24">
        <v>1081938.63</v>
      </c>
      <c r="D18" s="24">
        <v>1081938.63</v>
      </c>
      <c r="E18" s="24">
        <v>1024177.92</v>
      </c>
      <c r="F18" s="24">
        <v>57760.71</v>
      </c>
      <c r="G18" s="24"/>
    </row>
    <row r="19" ht="18" customHeight="1" spans="1:7">
      <c r="A19" s="33" t="s">
        <v>98</v>
      </c>
      <c r="B19" s="33" t="s">
        <v>99</v>
      </c>
      <c r="C19" s="24">
        <v>96307.2</v>
      </c>
      <c r="D19" s="24">
        <v>96307.2</v>
      </c>
      <c r="E19" s="24">
        <v>96307.2</v>
      </c>
      <c r="F19" s="24"/>
      <c r="G19" s="24"/>
    </row>
    <row r="20" ht="18" customHeight="1" spans="1:7">
      <c r="A20" s="148" t="s">
        <v>100</v>
      </c>
      <c r="B20" s="148" t="s">
        <v>157</v>
      </c>
      <c r="C20" s="24">
        <v>96307.2</v>
      </c>
      <c r="D20" s="24">
        <v>96307.2</v>
      </c>
      <c r="E20" s="24">
        <v>96307.2</v>
      </c>
      <c r="F20" s="24"/>
      <c r="G20" s="24"/>
    </row>
    <row r="21" ht="18" customHeight="1" spans="1:7">
      <c r="A21" s="149" t="s">
        <v>101</v>
      </c>
      <c r="B21" s="149" t="s">
        <v>158</v>
      </c>
      <c r="C21" s="24">
        <v>96307.2</v>
      </c>
      <c r="D21" s="24">
        <v>96307.2</v>
      </c>
      <c r="E21" s="24">
        <v>96307.2</v>
      </c>
      <c r="F21" s="24"/>
      <c r="G21" s="24"/>
    </row>
    <row r="22" ht="18" customHeight="1" spans="1:7">
      <c r="A22" s="150" t="s">
        <v>102</v>
      </c>
      <c r="B22" s="151" t="s">
        <v>102</v>
      </c>
      <c r="C22" s="24">
        <v>1433476.11</v>
      </c>
      <c r="D22" s="24">
        <v>1433476.11</v>
      </c>
      <c r="E22" s="24">
        <v>1375715.4</v>
      </c>
      <c r="F22" s="24">
        <v>57760.71</v>
      </c>
      <c r="G22" s="24"/>
    </row>
  </sheetData>
  <mergeCells count="7">
    <mergeCell ref="A3:G3"/>
    <mergeCell ref="A4:E4"/>
    <mergeCell ref="A5:B5"/>
    <mergeCell ref="D5:F5"/>
    <mergeCell ref="A22:B22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Row="7" outlineLevelCol="5"/>
  <cols>
    <col min="1" max="1" width="23.5714285714286" customWidth="1"/>
    <col min="2" max="6" width="22.847619047619" customWidth="1"/>
  </cols>
  <sheetData>
    <row r="1" customHeight="1" spans="1:6">
      <c r="A1" s="134"/>
      <c r="B1" s="134"/>
      <c r="C1" s="134"/>
      <c r="D1" s="134"/>
      <c r="E1" s="134"/>
      <c r="F1" s="134"/>
    </row>
    <row r="2" ht="15" customHeight="1" spans="1:6">
      <c r="A2" s="135"/>
      <c r="B2" s="136"/>
      <c r="C2" s="61"/>
      <c r="F2" s="86" t="s">
        <v>159</v>
      </c>
    </row>
    <row r="3" ht="39" customHeight="1" spans="1:6">
      <c r="A3" s="123" t="str">
        <f>"2025"&amp;"年一般公共预算“三公”经费支出预算表"</f>
        <v>2025年一般公共预算“三公”经费支出预算表</v>
      </c>
      <c r="B3" s="50"/>
      <c r="C3" s="50"/>
      <c r="D3" s="50"/>
      <c r="E3" s="50"/>
      <c r="F3" s="50"/>
    </row>
    <row r="4" ht="18.75" customHeight="1" spans="1:6">
      <c r="A4" s="40" t="str">
        <f>"单位名称："&amp;"耿马傣族佤族自治县另仂水库管理局"</f>
        <v>单位名称：耿马傣族佤族自治县另仂水库管理局</v>
      </c>
      <c r="B4" s="136"/>
      <c r="C4" s="61"/>
      <c r="D4" s="29"/>
      <c r="F4" s="86" t="s">
        <v>160</v>
      </c>
    </row>
    <row r="5" ht="18.75" customHeight="1" spans="1:6">
      <c r="A5" s="11" t="s">
        <v>161</v>
      </c>
      <c r="B5" s="30" t="s">
        <v>162</v>
      </c>
      <c r="C5" s="13" t="s">
        <v>163</v>
      </c>
      <c r="D5" s="14"/>
      <c r="E5" s="15"/>
      <c r="F5" s="30" t="s">
        <v>164</v>
      </c>
    </row>
    <row r="6" ht="18.75" customHeight="1" spans="1:6">
      <c r="A6" s="18"/>
      <c r="B6" s="32"/>
      <c r="C6" s="65" t="s">
        <v>57</v>
      </c>
      <c r="D6" s="65" t="s">
        <v>165</v>
      </c>
      <c r="E6" s="65" t="s">
        <v>166</v>
      </c>
      <c r="F6" s="32"/>
    </row>
    <row r="7" ht="18.75" customHeight="1" spans="1:6">
      <c r="A7" s="137">
        <v>1</v>
      </c>
      <c r="B7" s="138">
        <v>2</v>
      </c>
      <c r="C7" s="139">
        <v>3</v>
      </c>
      <c r="D7" s="139">
        <v>4</v>
      </c>
      <c r="E7" s="139">
        <v>5</v>
      </c>
      <c r="F7" s="138">
        <v>6</v>
      </c>
    </row>
    <row r="8" ht="18.75" customHeight="1" spans="1:6">
      <c r="A8" s="140">
        <v>2000</v>
      </c>
      <c r="B8" s="140"/>
      <c r="C8" s="140"/>
      <c r="D8" s="140"/>
      <c r="E8" s="140"/>
      <c r="F8" s="140">
        <v>2000</v>
      </c>
    </row>
  </sheetData>
  <mergeCells count="6">
    <mergeCell ref="A3:F3"/>
    <mergeCell ref="A4:C4"/>
    <mergeCell ref="C5:E5"/>
    <mergeCell ref="A5:A6"/>
    <mergeCell ref="B5:B6"/>
    <mergeCell ref="F5:F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topLeftCell="L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1"/>
      <c r="D2" s="122"/>
      <c r="E2" s="122"/>
      <c r="F2" s="122"/>
      <c r="G2" s="122"/>
      <c r="H2" s="66"/>
      <c r="I2" s="66"/>
      <c r="J2" s="66"/>
      <c r="K2" s="66"/>
      <c r="L2" s="66"/>
      <c r="M2" s="66"/>
      <c r="N2" s="29"/>
      <c r="O2" s="29"/>
      <c r="P2" s="29"/>
      <c r="Q2" s="66"/>
      <c r="U2" s="121"/>
      <c r="W2" s="37" t="s">
        <v>167</v>
      </c>
    </row>
    <row r="3" ht="39.75" customHeight="1" spans="1:23">
      <c r="A3" s="123" t="str">
        <f>"2025"&amp;"年部门基本支出预算表"</f>
        <v>2025年部门基本支出预算表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7"/>
      <c r="O3" s="7"/>
      <c r="P3" s="7"/>
      <c r="Q3" s="50"/>
      <c r="R3" s="50"/>
      <c r="S3" s="50"/>
      <c r="T3" s="50"/>
      <c r="U3" s="50"/>
      <c r="V3" s="50"/>
      <c r="W3" s="50"/>
    </row>
    <row r="4" ht="18.75" customHeight="1" spans="1:23">
      <c r="A4" s="8" t="str">
        <f>"单位名称："&amp;"耿马傣族佤族自治县另仂水库管理局"</f>
        <v>单位名称：耿马傣族佤族自治县另仂水库管理局</v>
      </c>
      <c r="B4" s="124"/>
      <c r="C4" s="124"/>
      <c r="D4" s="124"/>
      <c r="E4" s="124"/>
      <c r="F4" s="124"/>
      <c r="G4" s="124"/>
      <c r="H4" s="70"/>
      <c r="I4" s="70"/>
      <c r="J4" s="70"/>
      <c r="K4" s="70"/>
      <c r="L4" s="70"/>
      <c r="M4" s="70"/>
      <c r="N4" s="92"/>
      <c r="O4" s="92"/>
      <c r="P4" s="92"/>
      <c r="Q4" s="70"/>
      <c r="U4" s="121"/>
      <c r="W4" s="37" t="s">
        <v>160</v>
      </c>
    </row>
    <row r="5" ht="18" customHeight="1" spans="1:23">
      <c r="A5" s="11" t="s">
        <v>168</v>
      </c>
      <c r="B5" s="11" t="s">
        <v>169</v>
      </c>
      <c r="C5" s="11" t="s">
        <v>170</v>
      </c>
      <c r="D5" s="11" t="s">
        <v>171</v>
      </c>
      <c r="E5" s="11" t="s">
        <v>172</v>
      </c>
      <c r="F5" s="11" t="s">
        <v>173</v>
      </c>
      <c r="G5" s="11" t="s">
        <v>174</v>
      </c>
      <c r="H5" s="125" t="s">
        <v>175</v>
      </c>
      <c r="I5" s="63" t="s">
        <v>175</v>
      </c>
      <c r="J5" s="63"/>
      <c r="K5" s="63"/>
      <c r="L5" s="63"/>
      <c r="M5" s="63"/>
      <c r="N5" s="14"/>
      <c r="O5" s="14"/>
      <c r="P5" s="14"/>
      <c r="Q5" s="73" t="s">
        <v>61</v>
      </c>
      <c r="R5" s="63" t="s">
        <v>78</v>
      </c>
      <c r="S5" s="63"/>
      <c r="T5" s="63"/>
      <c r="U5" s="63"/>
      <c r="V5" s="63"/>
      <c r="W5" s="131"/>
    </row>
    <row r="6" ht="18" customHeight="1" spans="1:23">
      <c r="A6" s="16"/>
      <c r="B6" s="120"/>
      <c r="C6" s="16"/>
      <c r="D6" s="16"/>
      <c r="E6" s="16"/>
      <c r="F6" s="16"/>
      <c r="G6" s="16"/>
      <c r="H6" s="104" t="s">
        <v>176</v>
      </c>
      <c r="I6" s="125" t="s">
        <v>58</v>
      </c>
      <c r="J6" s="63"/>
      <c r="K6" s="63"/>
      <c r="L6" s="63"/>
      <c r="M6" s="131"/>
      <c r="N6" s="13" t="s">
        <v>177</v>
      </c>
      <c r="O6" s="14"/>
      <c r="P6" s="15"/>
      <c r="Q6" s="11" t="s">
        <v>61</v>
      </c>
      <c r="R6" s="125" t="s">
        <v>78</v>
      </c>
      <c r="S6" s="73" t="s">
        <v>64</v>
      </c>
      <c r="T6" s="63" t="s">
        <v>78</v>
      </c>
      <c r="U6" s="73" t="s">
        <v>66</v>
      </c>
      <c r="V6" s="73" t="s">
        <v>67</v>
      </c>
      <c r="W6" s="133" t="s">
        <v>68</v>
      </c>
    </row>
    <row r="7" ht="18.75" customHeight="1" spans="1:23">
      <c r="A7" s="31"/>
      <c r="B7" s="31"/>
      <c r="C7" s="31"/>
      <c r="D7" s="31"/>
      <c r="E7" s="31"/>
      <c r="F7" s="31"/>
      <c r="G7" s="31"/>
      <c r="H7" s="31"/>
      <c r="I7" s="132" t="s">
        <v>178</v>
      </c>
      <c r="J7" s="11" t="s">
        <v>179</v>
      </c>
      <c r="K7" s="11" t="s">
        <v>180</v>
      </c>
      <c r="L7" s="11" t="s">
        <v>181</v>
      </c>
      <c r="M7" s="11" t="s">
        <v>182</v>
      </c>
      <c r="N7" s="11" t="s">
        <v>58</v>
      </c>
      <c r="O7" s="11" t="s">
        <v>59</v>
      </c>
      <c r="P7" s="11" t="s">
        <v>60</v>
      </c>
      <c r="Q7" s="31"/>
      <c r="R7" s="11" t="s">
        <v>57</v>
      </c>
      <c r="S7" s="11" t="s">
        <v>64</v>
      </c>
      <c r="T7" s="11" t="s">
        <v>183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07"/>
      <c r="B8" s="107"/>
      <c r="C8" s="107"/>
      <c r="D8" s="107"/>
      <c r="E8" s="107"/>
      <c r="F8" s="107"/>
      <c r="G8" s="107"/>
      <c r="H8" s="107"/>
      <c r="I8" s="91"/>
      <c r="J8" s="18" t="s">
        <v>184</v>
      </c>
      <c r="K8" s="18" t="s">
        <v>180</v>
      </c>
      <c r="L8" s="18" t="s">
        <v>181</v>
      </c>
      <c r="M8" s="18" t="s">
        <v>182</v>
      </c>
      <c r="N8" s="18" t="s">
        <v>180</v>
      </c>
      <c r="O8" s="18" t="s">
        <v>181</v>
      </c>
      <c r="P8" s="18" t="s">
        <v>182</v>
      </c>
      <c r="Q8" s="18" t="s">
        <v>61</v>
      </c>
      <c r="R8" s="18" t="s">
        <v>57</v>
      </c>
      <c r="S8" s="18" t="s">
        <v>64</v>
      </c>
      <c r="T8" s="18" t="s">
        <v>183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26">
        <v>1</v>
      </c>
      <c r="B9" s="126">
        <v>2</v>
      </c>
      <c r="C9" s="126">
        <v>3</v>
      </c>
      <c r="D9" s="126">
        <v>4</v>
      </c>
      <c r="E9" s="126">
        <v>5</v>
      </c>
      <c r="F9" s="126">
        <v>6</v>
      </c>
      <c r="G9" s="126">
        <v>7</v>
      </c>
      <c r="H9" s="126">
        <v>8</v>
      </c>
      <c r="I9" s="126">
        <v>9</v>
      </c>
      <c r="J9" s="126">
        <v>10</v>
      </c>
      <c r="K9" s="126">
        <v>11</v>
      </c>
      <c r="L9" s="126">
        <v>12</v>
      </c>
      <c r="M9" s="126">
        <v>13</v>
      </c>
      <c r="N9" s="126">
        <v>14</v>
      </c>
      <c r="O9" s="126">
        <v>15</v>
      </c>
      <c r="P9" s="126">
        <v>16</v>
      </c>
      <c r="Q9" s="126">
        <v>17</v>
      </c>
      <c r="R9" s="126">
        <v>18</v>
      </c>
      <c r="S9" s="126">
        <v>19</v>
      </c>
      <c r="T9" s="126">
        <v>20</v>
      </c>
      <c r="U9" s="126">
        <v>21</v>
      </c>
      <c r="V9" s="126">
        <v>22</v>
      </c>
      <c r="W9" s="126">
        <v>23</v>
      </c>
    </row>
    <row r="10" ht="21" customHeight="1" spans="1:23">
      <c r="A10" s="127" t="s">
        <v>70</v>
      </c>
      <c r="B10" s="127"/>
      <c r="C10" s="127"/>
      <c r="D10" s="127"/>
      <c r="E10" s="127"/>
      <c r="F10" s="127"/>
      <c r="G10" s="127"/>
      <c r="H10" s="24">
        <v>1433476.11</v>
      </c>
      <c r="I10" s="24">
        <v>1433476.11</v>
      </c>
      <c r="J10" s="24"/>
      <c r="K10" s="24"/>
      <c r="L10" s="24">
        <v>1433476.11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28" t="s">
        <v>70</v>
      </c>
      <c r="B11" s="22"/>
      <c r="C11" s="22"/>
      <c r="D11" s="22"/>
      <c r="E11" s="22"/>
      <c r="F11" s="22"/>
      <c r="G11" s="22"/>
      <c r="H11" s="24">
        <v>1433476.11</v>
      </c>
      <c r="I11" s="24">
        <v>1433476.11</v>
      </c>
      <c r="J11" s="24"/>
      <c r="K11" s="24"/>
      <c r="L11" s="24">
        <v>1433476.11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28" t="s">
        <v>70</v>
      </c>
      <c r="B12" s="22" t="s">
        <v>185</v>
      </c>
      <c r="C12" s="22" t="s">
        <v>186</v>
      </c>
      <c r="D12" s="22" t="s">
        <v>97</v>
      </c>
      <c r="E12" s="22" t="s">
        <v>156</v>
      </c>
      <c r="F12" s="22" t="s">
        <v>187</v>
      </c>
      <c r="G12" s="22" t="s">
        <v>188</v>
      </c>
      <c r="H12" s="24">
        <v>351516</v>
      </c>
      <c r="I12" s="24">
        <v>351516</v>
      </c>
      <c r="J12" s="24"/>
      <c r="K12" s="24"/>
      <c r="L12" s="24">
        <v>351516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28" t="s">
        <v>70</v>
      </c>
      <c r="B13" s="22" t="s">
        <v>185</v>
      </c>
      <c r="C13" s="22" t="s">
        <v>186</v>
      </c>
      <c r="D13" s="22" t="s">
        <v>97</v>
      </c>
      <c r="E13" s="22" t="s">
        <v>156</v>
      </c>
      <c r="F13" s="22" t="s">
        <v>189</v>
      </c>
      <c r="G13" s="22" t="s">
        <v>190</v>
      </c>
      <c r="H13" s="24">
        <v>79956</v>
      </c>
      <c r="I13" s="24">
        <v>79956</v>
      </c>
      <c r="J13" s="24"/>
      <c r="K13" s="24"/>
      <c r="L13" s="24">
        <v>79956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28" t="s">
        <v>70</v>
      </c>
      <c r="B14" s="22" t="s">
        <v>191</v>
      </c>
      <c r="C14" s="22" t="s">
        <v>192</v>
      </c>
      <c r="D14" s="22" t="s">
        <v>97</v>
      </c>
      <c r="E14" s="22" t="s">
        <v>156</v>
      </c>
      <c r="F14" s="22" t="s">
        <v>189</v>
      </c>
      <c r="G14" s="22" t="s">
        <v>190</v>
      </c>
      <c r="H14" s="24">
        <v>54000</v>
      </c>
      <c r="I14" s="24">
        <v>54000</v>
      </c>
      <c r="J14" s="24"/>
      <c r="K14" s="24"/>
      <c r="L14" s="24">
        <v>54000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28" t="s">
        <v>70</v>
      </c>
      <c r="B15" s="22" t="s">
        <v>193</v>
      </c>
      <c r="C15" s="22" t="s">
        <v>194</v>
      </c>
      <c r="D15" s="22" t="s">
        <v>97</v>
      </c>
      <c r="E15" s="22" t="s">
        <v>156</v>
      </c>
      <c r="F15" s="22" t="s">
        <v>195</v>
      </c>
      <c r="G15" s="22" t="s">
        <v>196</v>
      </c>
      <c r="H15" s="24">
        <v>246588</v>
      </c>
      <c r="I15" s="24">
        <v>246588</v>
      </c>
      <c r="J15" s="24"/>
      <c r="K15" s="24"/>
      <c r="L15" s="24">
        <v>246588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28" t="s">
        <v>70</v>
      </c>
      <c r="B16" s="22" t="s">
        <v>197</v>
      </c>
      <c r="C16" s="22" t="s">
        <v>198</v>
      </c>
      <c r="D16" s="22" t="s">
        <v>97</v>
      </c>
      <c r="E16" s="22" t="s">
        <v>156</v>
      </c>
      <c r="F16" s="22" t="s">
        <v>195</v>
      </c>
      <c r="G16" s="22" t="s">
        <v>196</v>
      </c>
      <c r="H16" s="24">
        <v>162000</v>
      </c>
      <c r="I16" s="24">
        <v>162000</v>
      </c>
      <c r="J16" s="24"/>
      <c r="K16" s="24"/>
      <c r="L16" s="24">
        <v>162000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28" t="s">
        <v>70</v>
      </c>
      <c r="B17" s="22" t="s">
        <v>199</v>
      </c>
      <c r="C17" s="22" t="s">
        <v>200</v>
      </c>
      <c r="D17" s="22" t="s">
        <v>97</v>
      </c>
      <c r="E17" s="22" t="s">
        <v>156</v>
      </c>
      <c r="F17" s="22" t="s">
        <v>195</v>
      </c>
      <c r="G17" s="22" t="s">
        <v>196</v>
      </c>
      <c r="H17" s="24">
        <v>124500</v>
      </c>
      <c r="I17" s="24">
        <v>124500</v>
      </c>
      <c r="J17" s="24"/>
      <c r="K17" s="24"/>
      <c r="L17" s="24">
        <v>124500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28" t="s">
        <v>70</v>
      </c>
      <c r="B18" s="22" t="s">
        <v>201</v>
      </c>
      <c r="C18" s="22" t="s">
        <v>202</v>
      </c>
      <c r="D18" s="22" t="s">
        <v>88</v>
      </c>
      <c r="E18" s="22" t="s">
        <v>151</v>
      </c>
      <c r="F18" s="22" t="s">
        <v>203</v>
      </c>
      <c r="G18" s="22" t="s">
        <v>204</v>
      </c>
      <c r="H18" s="24">
        <v>128409.6</v>
      </c>
      <c r="I18" s="24">
        <v>128409.6</v>
      </c>
      <c r="J18" s="24"/>
      <c r="K18" s="24"/>
      <c r="L18" s="24">
        <v>128409.6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28" t="s">
        <v>70</v>
      </c>
      <c r="B19" s="22" t="s">
        <v>201</v>
      </c>
      <c r="C19" s="22" t="s">
        <v>202</v>
      </c>
      <c r="D19" s="22" t="s">
        <v>205</v>
      </c>
      <c r="E19" s="22" t="s">
        <v>206</v>
      </c>
      <c r="F19" s="22" t="s">
        <v>207</v>
      </c>
      <c r="G19" s="22" t="s">
        <v>208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28" t="s">
        <v>70</v>
      </c>
      <c r="B20" s="22" t="s">
        <v>201</v>
      </c>
      <c r="C20" s="22" t="s">
        <v>202</v>
      </c>
      <c r="D20" s="22" t="s">
        <v>209</v>
      </c>
      <c r="E20" s="22" t="s">
        <v>210</v>
      </c>
      <c r="F20" s="22" t="s">
        <v>211</v>
      </c>
      <c r="G20" s="22" t="s">
        <v>212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28" t="s">
        <v>70</v>
      </c>
      <c r="B21" s="22" t="s">
        <v>201</v>
      </c>
      <c r="C21" s="22" t="s">
        <v>202</v>
      </c>
      <c r="D21" s="22" t="s">
        <v>92</v>
      </c>
      <c r="E21" s="22" t="s">
        <v>153</v>
      </c>
      <c r="F21" s="22" t="s">
        <v>211</v>
      </c>
      <c r="G21" s="22" t="s">
        <v>212</v>
      </c>
      <c r="H21" s="24">
        <v>56981.76</v>
      </c>
      <c r="I21" s="24">
        <v>56981.76</v>
      </c>
      <c r="J21" s="24"/>
      <c r="K21" s="24"/>
      <c r="L21" s="24">
        <v>56981.76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28" t="s">
        <v>70</v>
      </c>
      <c r="B22" s="22" t="s">
        <v>201</v>
      </c>
      <c r="C22" s="22" t="s">
        <v>202</v>
      </c>
      <c r="D22" s="22" t="s">
        <v>213</v>
      </c>
      <c r="E22" s="22" t="s">
        <v>214</v>
      </c>
      <c r="F22" s="22" t="s">
        <v>215</v>
      </c>
      <c r="G22" s="22" t="s">
        <v>216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28" t="s">
        <v>70</v>
      </c>
      <c r="B23" s="22" t="s">
        <v>201</v>
      </c>
      <c r="C23" s="22" t="s">
        <v>202</v>
      </c>
      <c r="D23" s="22" t="s">
        <v>97</v>
      </c>
      <c r="E23" s="22" t="s">
        <v>156</v>
      </c>
      <c r="F23" s="22" t="s">
        <v>217</v>
      </c>
      <c r="G23" s="22" t="s">
        <v>218</v>
      </c>
      <c r="H23" s="24">
        <v>5617.92</v>
      </c>
      <c r="I23" s="24">
        <v>5617.92</v>
      </c>
      <c r="J23" s="24"/>
      <c r="K23" s="24"/>
      <c r="L23" s="24">
        <v>5617.92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28" t="s">
        <v>70</v>
      </c>
      <c r="B24" s="22" t="s">
        <v>201</v>
      </c>
      <c r="C24" s="22" t="s">
        <v>202</v>
      </c>
      <c r="D24" s="22" t="s">
        <v>93</v>
      </c>
      <c r="E24" s="22" t="s">
        <v>154</v>
      </c>
      <c r="F24" s="22" t="s">
        <v>217</v>
      </c>
      <c r="G24" s="22" t="s">
        <v>218</v>
      </c>
      <c r="H24" s="24">
        <v>2736</v>
      </c>
      <c r="I24" s="24">
        <v>2736</v>
      </c>
      <c r="J24" s="24"/>
      <c r="K24" s="24"/>
      <c r="L24" s="24">
        <v>2736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28" t="s">
        <v>70</v>
      </c>
      <c r="B25" s="22" t="s">
        <v>201</v>
      </c>
      <c r="C25" s="22" t="s">
        <v>202</v>
      </c>
      <c r="D25" s="22" t="s">
        <v>93</v>
      </c>
      <c r="E25" s="22" t="s">
        <v>154</v>
      </c>
      <c r="F25" s="22" t="s">
        <v>217</v>
      </c>
      <c r="G25" s="22" t="s">
        <v>218</v>
      </c>
      <c r="H25" s="24">
        <v>1605.12</v>
      </c>
      <c r="I25" s="24">
        <v>1605.12</v>
      </c>
      <c r="J25" s="24"/>
      <c r="K25" s="24"/>
      <c r="L25" s="24">
        <v>1605.12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28" t="s">
        <v>70</v>
      </c>
      <c r="B26" s="22" t="s">
        <v>219</v>
      </c>
      <c r="C26" s="22" t="s">
        <v>158</v>
      </c>
      <c r="D26" s="22" t="s">
        <v>101</v>
      </c>
      <c r="E26" s="22" t="s">
        <v>158</v>
      </c>
      <c r="F26" s="22" t="s">
        <v>220</v>
      </c>
      <c r="G26" s="22" t="s">
        <v>158</v>
      </c>
      <c r="H26" s="24">
        <v>96307.2</v>
      </c>
      <c r="I26" s="24">
        <v>96307.2</v>
      </c>
      <c r="J26" s="24"/>
      <c r="K26" s="24"/>
      <c r="L26" s="24">
        <v>96307.2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28" t="s">
        <v>70</v>
      </c>
      <c r="B27" s="22" t="s">
        <v>221</v>
      </c>
      <c r="C27" s="22" t="s">
        <v>222</v>
      </c>
      <c r="D27" s="22" t="s">
        <v>97</v>
      </c>
      <c r="E27" s="22" t="s">
        <v>156</v>
      </c>
      <c r="F27" s="22" t="s">
        <v>223</v>
      </c>
      <c r="G27" s="22" t="s">
        <v>224</v>
      </c>
      <c r="H27" s="24">
        <v>8500</v>
      </c>
      <c r="I27" s="24">
        <v>8500</v>
      </c>
      <c r="J27" s="24"/>
      <c r="K27" s="24"/>
      <c r="L27" s="24">
        <v>8500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28" t="s">
        <v>70</v>
      </c>
      <c r="B28" s="22" t="s">
        <v>221</v>
      </c>
      <c r="C28" s="22" t="s">
        <v>222</v>
      </c>
      <c r="D28" s="22" t="s">
        <v>97</v>
      </c>
      <c r="E28" s="22" t="s">
        <v>156</v>
      </c>
      <c r="F28" s="22" t="s">
        <v>225</v>
      </c>
      <c r="G28" s="22" t="s">
        <v>226</v>
      </c>
      <c r="H28" s="24">
        <v>3000</v>
      </c>
      <c r="I28" s="24">
        <v>3000</v>
      </c>
      <c r="J28" s="24"/>
      <c r="K28" s="24"/>
      <c r="L28" s="24">
        <v>3000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28" t="s">
        <v>70</v>
      </c>
      <c r="B29" s="22" t="s">
        <v>221</v>
      </c>
      <c r="C29" s="22" t="s">
        <v>222</v>
      </c>
      <c r="D29" s="22" t="s">
        <v>97</v>
      </c>
      <c r="E29" s="22" t="s">
        <v>156</v>
      </c>
      <c r="F29" s="22" t="s">
        <v>227</v>
      </c>
      <c r="G29" s="22" t="s">
        <v>228</v>
      </c>
      <c r="H29" s="24">
        <v>7000</v>
      </c>
      <c r="I29" s="24">
        <v>7000</v>
      </c>
      <c r="J29" s="24"/>
      <c r="K29" s="24"/>
      <c r="L29" s="24">
        <v>7000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28" t="s">
        <v>70</v>
      </c>
      <c r="B30" s="22" t="s">
        <v>221</v>
      </c>
      <c r="C30" s="22" t="s">
        <v>222</v>
      </c>
      <c r="D30" s="22" t="s">
        <v>97</v>
      </c>
      <c r="E30" s="22" t="s">
        <v>156</v>
      </c>
      <c r="F30" s="22" t="s">
        <v>229</v>
      </c>
      <c r="G30" s="22" t="s">
        <v>230</v>
      </c>
      <c r="H30" s="24">
        <v>3500</v>
      </c>
      <c r="I30" s="24">
        <v>3500</v>
      </c>
      <c r="J30" s="24"/>
      <c r="K30" s="24"/>
      <c r="L30" s="24">
        <v>3500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28" t="s">
        <v>70</v>
      </c>
      <c r="B31" s="22" t="s">
        <v>221</v>
      </c>
      <c r="C31" s="22" t="s">
        <v>222</v>
      </c>
      <c r="D31" s="22" t="s">
        <v>97</v>
      </c>
      <c r="E31" s="22" t="s">
        <v>156</v>
      </c>
      <c r="F31" s="22" t="s">
        <v>231</v>
      </c>
      <c r="G31" s="22" t="s">
        <v>232</v>
      </c>
      <c r="H31" s="24">
        <v>3000</v>
      </c>
      <c r="I31" s="24">
        <v>3000</v>
      </c>
      <c r="J31" s="24"/>
      <c r="K31" s="24"/>
      <c r="L31" s="24">
        <v>3000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28" t="s">
        <v>70</v>
      </c>
      <c r="B32" s="22" t="s">
        <v>233</v>
      </c>
      <c r="C32" s="22" t="s">
        <v>234</v>
      </c>
      <c r="D32" s="22" t="s">
        <v>97</v>
      </c>
      <c r="E32" s="22" t="s">
        <v>156</v>
      </c>
      <c r="F32" s="22" t="s">
        <v>235</v>
      </c>
      <c r="G32" s="22" t="s">
        <v>164</v>
      </c>
      <c r="H32" s="24">
        <v>2000</v>
      </c>
      <c r="I32" s="24">
        <v>2000</v>
      </c>
      <c r="J32" s="24"/>
      <c r="K32" s="24"/>
      <c r="L32" s="24">
        <v>2000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28" t="s">
        <v>70</v>
      </c>
      <c r="B33" s="22" t="s">
        <v>221</v>
      </c>
      <c r="C33" s="22" t="s">
        <v>222</v>
      </c>
      <c r="D33" s="22" t="s">
        <v>97</v>
      </c>
      <c r="E33" s="22" t="s">
        <v>156</v>
      </c>
      <c r="F33" s="22" t="s">
        <v>236</v>
      </c>
      <c r="G33" s="22" t="s">
        <v>237</v>
      </c>
      <c r="H33" s="24">
        <v>4500</v>
      </c>
      <c r="I33" s="24">
        <v>4500</v>
      </c>
      <c r="J33" s="24"/>
      <c r="K33" s="24"/>
      <c r="L33" s="24">
        <v>4500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28" t="s">
        <v>70</v>
      </c>
      <c r="B34" s="22" t="s">
        <v>238</v>
      </c>
      <c r="C34" s="22" t="s">
        <v>239</v>
      </c>
      <c r="D34" s="22" t="s">
        <v>97</v>
      </c>
      <c r="E34" s="22" t="s">
        <v>156</v>
      </c>
      <c r="F34" s="22" t="s">
        <v>240</v>
      </c>
      <c r="G34" s="22" t="s">
        <v>239</v>
      </c>
      <c r="H34" s="24">
        <v>16051.2</v>
      </c>
      <c r="I34" s="24">
        <v>16051.2</v>
      </c>
      <c r="J34" s="24"/>
      <c r="K34" s="24"/>
      <c r="L34" s="24">
        <v>16051.2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28" t="s">
        <v>70</v>
      </c>
      <c r="B35" s="22" t="s">
        <v>241</v>
      </c>
      <c r="C35" s="22" t="s">
        <v>242</v>
      </c>
      <c r="D35" s="22" t="s">
        <v>97</v>
      </c>
      <c r="E35" s="22" t="s">
        <v>156</v>
      </c>
      <c r="F35" s="22" t="s">
        <v>243</v>
      </c>
      <c r="G35" s="22" t="s">
        <v>244</v>
      </c>
      <c r="H35" s="24">
        <v>10209.51</v>
      </c>
      <c r="I35" s="24">
        <v>10209.51</v>
      </c>
      <c r="J35" s="24"/>
      <c r="K35" s="24"/>
      <c r="L35" s="24">
        <v>10209.51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28" t="s">
        <v>70</v>
      </c>
      <c r="B36" s="22" t="s">
        <v>245</v>
      </c>
      <c r="C36" s="22" t="s">
        <v>246</v>
      </c>
      <c r="D36" s="22" t="s">
        <v>87</v>
      </c>
      <c r="E36" s="22" t="s">
        <v>150</v>
      </c>
      <c r="F36" s="22" t="s">
        <v>247</v>
      </c>
      <c r="G36" s="22" t="s">
        <v>248</v>
      </c>
      <c r="H36" s="24">
        <v>65497.8</v>
      </c>
      <c r="I36" s="24">
        <v>65497.8</v>
      </c>
      <c r="J36" s="24"/>
      <c r="K36" s="24"/>
      <c r="L36" s="24">
        <v>65497.8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28" t="s">
        <v>70</v>
      </c>
      <c r="B37" s="22" t="s">
        <v>201</v>
      </c>
      <c r="C37" s="22" t="s">
        <v>202</v>
      </c>
      <c r="D37" s="22" t="s">
        <v>209</v>
      </c>
      <c r="E37" s="22" t="s">
        <v>210</v>
      </c>
      <c r="F37" s="22" t="s">
        <v>249</v>
      </c>
      <c r="G37" s="22" t="s">
        <v>250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34" t="s">
        <v>102</v>
      </c>
      <c r="B38" s="129"/>
      <c r="C38" s="129"/>
      <c r="D38" s="129"/>
      <c r="E38" s="129"/>
      <c r="F38" s="129"/>
      <c r="G38" s="130"/>
      <c r="H38" s="24">
        <v>1433476.11</v>
      </c>
      <c r="I38" s="24">
        <v>1433476.11</v>
      </c>
      <c r="J38" s="24"/>
      <c r="K38" s="24"/>
      <c r="L38" s="24">
        <v>1433476.11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</sheetData>
  <mergeCells count="30">
    <mergeCell ref="A3:W3"/>
    <mergeCell ref="A4:G4"/>
    <mergeCell ref="H5:W5"/>
    <mergeCell ref="I6:M6"/>
    <mergeCell ref="N6:P6"/>
    <mergeCell ref="R6:W6"/>
    <mergeCell ref="A38:G3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285714285714" customWidth="1"/>
    <col min="2" max="2" width="30.447619047619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76190476190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8" t="s">
        <v>251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"单位名称："&amp;"耿马傣族佤族自治县另仂水库管理局"</f>
        <v>单位名称：耿马傣族佤族自治县另仂水库管理局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8" t="s">
        <v>160</v>
      </c>
    </row>
    <row r="5" ht="18.75" customHeight="1" spans="1:23">
      <c r="A5" s="11" t="s">
        <v>252</v>
      </c>
      <c r="B5" s="12" t="s">
        <v>169</v>
      </c>
      <c r="C5" s="11" t="s">
        <v>170</v>
      </c>
      <c r="D5" s="11" t="s">
        <v>253</v>
      </c>
      <c r="E5" s="12" t="s">
        <v>171</v>
      </c>
      <c r="F5" s="12" t="s">
        <v>172</v>
      </c>
      <c r="G5" s="12" t="s">
        <v>254</v>
      </c>
      <c r="H5" s="12" t="s">
        <v>255</v>
      </c>
      <c r="I5" s="30" t="s">
        <v>55</v>
      </c>
      <c r="J5" s="13" t="s">
        <v>256</v>
      </c>
      <c r="K5" s="14"/>
      <c r="L5" s="14"/>
      <c r="M5" s="15"/>
      <c r="N5" s="13" t="s">
        <v>177</v>
      </c>
      <c r="O5" s="14"/>
      <c r="P5" s="15"/>
      <c r="Q5" s="12" t="s">
        <v>61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1"/>
      <c r="C6" s="16"/>
      <c r="D6" s="16"/>
      <c r="E6" s="17"/>
      <c r="F6" s="17"/>
      <c r="G6" s="17"/>
      <c r="H6" s="17"/>
      <c r="I6" s="31"/>
      <c r="J6" s="117" t="s">
        <v>58</v>
      </c>
      <c r="K6" s="118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183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1"/>
      <c r="B7" s="31"/>
      <c r="C7" s="31"/>
      <c r="D7" s="31"/>
      <c r="E7" s="31"/>
      <c r="F7" s="31"/>
      <c r="G7" s="31"/>
      <c r="H7" s="31"/>
      <c r="I7" s="31"/>
      <c r="J7" s="119" t="s">
        <v>57</v>
      </c>
      <c r="K7" s="93"/>
      <c r="L7" s="31"/>
      <c r="M7" s="31"/>
      <c r="N7" s="31"/>
      <c r="O7" s="31"/>
      <c r="P7" s="31"/>
      <c r="Q7" s="31"/>
      <c r="R7" s="31"/>
      <c r="S7" s="120"/>
      <c r="T7" s="120"/>
      <c r="U7" s="120"/>
      <c r="V7" s="120"/>
      <c r="W7" s="120"/>
    </row>
    <row r="8" ht="18.75" customHeight="1" spans="1:23">
      <c r="A8" s="18"/>
      <c r="B8" s="32"/>
      <c r="C8" s="18"/>
      <c r="D8" s="18"/>
      <c r="E8" s="19"/>
      <c r="F8" s="19"/>
      <c r="G8" s="19"/>
      <c r="H8" s="19"/>
      <c r="I8" s="32"/>
      <c r="J8" s="45" t="s">
        <v>57</v>
      </c>
      <c r="K8" s="45" t="s">
        <v>257</v>
      </c>
      <c r="L8" s="19"/>
      <c r="M8" s="19"/>
      <c r="N8" s="19"/>
      <c r="O8" s="19"/>
      <c r="P8" s="19"/>
      <c r="Q8" s="19"/>
      <c r="R8" s="19"/>
      <c r="S8" s="19"/>
      <c r="T8" s="19"/>
      <c r="U8" s="32"/>
      <c r="V8" s="19"/>
      <c r="W8" s="19"/>
    </row>
    <row r="9" ht="18.75" customHeight="1" spans="1:23">
      <c r="A9" s="115">
        <v>1</v>
      </c>
      <c r="B9" s="115">
        <v>2</v>
      </c>
      <c r="C9" s="115">
        <v>3</v>
      </c>
      <c r="D9" s="115">
        <v>4</v>
      </c>
      <c r="E9" s="115">
        <v>5</v>
      </c>
      <c r="F9" s="115">
        <v>6</v>
      </c>
      <c r="G9" s="115">
        <v>7</v>
      </c>
      <c r="H9" s="115">
        <v>8</v>
      </c>
      <c r="I9" s="115">
        <v>9</v>
      </c>
      <c r="J9" s="115">
        <v>10</v>
      </c>
      <c r="K9" s="115">
        <v>11</v>
      </c>
      <c r="L9" s="115">
        <v>12</v>
      </c>
      <c r="M9" s="115">
        <v>13</v>
      </c>
      <c r="N9" s="115">
        <v>14</v>
      </c>
      <c r="O9" s="115">
        <v>15</v>
      </c>
      <c r="P9" s="115">
        <v>16</v>
      </c>
      <c r="Q9" s="115">
        <v>17</v>
      </c>
      <c r="R9" s="115">
        <v>18</v>
      </c>
      <c r="S9" s="115">
        <v>19</v>
      </c>
      <c r="T9" s="115">
        <v>20</v>
      </c>
      <c r="U9" s="115">
        <v>21</v>
      </c>
      <c r="V9" s="115">
        <v>22</v>
      </c>
      <c r="W9" s="115">
        <v>23</v>
      </c>
    </row>
    <row r="10" ht="18.75" customHeight="1" spans="1:23">
      <c r="A10" s="22"/>
      <c r="B10" s="22"/>
      <c r="C10" s="22"/>
      <c r="D10" s="22"/>
      <c r="E10" s="22"/>
      <c r="F10" s="22"/>
      <c r="G10" s="22"/>
      <c r="H10" s="22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16"/>
      <c r="B11" s="116"/>
      <c r="C11" s="22"/>
      <c r="D11" s="116"/>
      <c r="E11" s="116"/>
      <c r="F11" s="116"/>
      <c r="G11" s="116"/>
      <c r="H11" s="116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34" t="s">
        <v>102</v>
      </c>
      <c r="B12" s="35"/>
      <c r="C12" s="35"/>
      <c r="D12" s="35"/>
      <c r="E12" s="35"/>
      <c r="F12" s="35"/>
      <c r="G12" s="35"/>
      <c r="H12" s="36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Row="7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5" t="s">
        <v>258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0"/>
      <c r="G3" s="7"/>
      <c r="H3" s="50"/>
      <c r="I3" s="50"/>
      <c r="J3" s="7"/>
    </row>
    <row r="4" ht="18.75" customHeight="1" spans="1:8">
      <c r="A4" s="8" t="str">
        <f>"单位名称："&amp;"耿马傣族佤族自治县另仂水库管理局"</f>
        <v>单位名称：耿马傣族佤族自治县另仂水库管理局</v>
      </c>
      <c r="B4" s="4"/>
      <c r="C4" s="4"/>
      <c r="D4" s="4"/>
      <c r="E4" s="4"/>
      <c r="F4" s="51"/>
      <c r="G4" s="4"/>
      <c r="H4" s="51"/>
    </row>
    <row r="5" ht="18.75" customHeight="1" spans="1:10">
      <c r="A5" s="45" t="s">
        <v>259</v>
      </c>
      <c r="B5" s="45" t="s">
        <v>260</v>
      </c>
      <c r="C5" s="45" t="s">
        <v>261</v>
      </c>
      <c r="D5" s="45" t="s">
        <v>262</v>
      </c>
      <c r="E5" s="45" t="s">
        <v>263</v>
      </c>
      <c r="F5" s="52" t="s">
        <v>264</v>
      </c>
      <c r="G5" s="45" t="s">
        <v>265</v>
      </c>
      <c r="H5" s="52" t="s">
        <v>266</v>
      </c>
      <c r="I5" s="52" t="s">
        <v>267</v>
      </c>
      <c r="J5" s="45" t="s">
        <v>268</v>
      </c>
    </row>
    <row r="6" ht="18.75" customHeight="1" spans="1:10">
      <c r="A6" s="114">
        <v>1</v>
      </c>
      <c r="B6" s="114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  <c r="H6" s="114">
        <v>8</v>
      </c>
      <c r="I6" s="114">
        <v>9</v>
      </c>
      <c r="J6" s="114">
        <v>10</v>
      </c>
    </row>
    <row r="7" ht="18.75" customHeight="1" spans="1:10">
      <c r="A7" s="33"/>
      <c r="B7" s="46"/>
      <c r="C7" s="46"/>
      <c r="D7" s="46"/>
      <c r="E7" s="53"/>
      <c r="F7" s="54"/>
      <c r="G7" s="53"/>
      <c r="H7" s="54"/>
      <c r="I7" s="54"/>
      <c r="J7" s="53"/>
    </row>
    <row r="8" ht="18.75" customHeight="1" spans="1:10">
      <c r="A8" s="33"/>
      <c r="B8" s="22"/>
      <c r="C8" s="22"/>
      <c r="D8" s="22"/>
      <c r="E8" s="33"/>
      <c r="F8" s="22"/>
      <c r="G8" s="33"/>
      <c r="H8" s="22"/>
      <c r="I8" s="22"/>
      <c r="J8" s="33"/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王兔兔</cp:lastModifiedBy>
  <dcterms:created xsi:type="dcterms:W3CDTF">2025-02-07T00:55:00Z</dcterms:created>
  <dcterms:modified xsi:type="dcterms:W3CDTF">2025-02-07T03:01:57Z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A3C0313B97884FEAB66441AF87B8FE4F_13</vt:lpwstr>
  </property>
  <property fmtid="{D5CDD505-2E9C-101B-9397-08002B2CF9AE}" pid="3" name="KSOProductBuildVer">
    <vt:lpwstr>2052-12.1.0.19770</vt:lpwstr>
  </property>
</Properties>
</file>