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tabRatio="744" firstSheet="2" activeTab="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<sst xmlns="http://schemas.openxmlformats.org/spreadsheetml/2006/main" count="1104" uniqueCount="402">
  <si>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</si>
  <si>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</si>
  <si>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</si>
  <si>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</si>
  <si>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</si>
  <si>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</si>
  <si>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</si>
  <si>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</si>
  <si>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</si>
  <si>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</si>
  <si>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</si>
  <si>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</si>
  <si>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</si>
  <si>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</si>
  <si>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</si>
  <si>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</si>
  <si>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</si>
  <si>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</si>
  <si>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</si>
  <si>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</si>
  <si>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</si>
  <si>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</si>
  <si>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</si>
  <si>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</si>
  <si>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</si>
  <si>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</si>
  <si>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</si>
  <si>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</si>
  <si>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</si>
  <si>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</si>
  <si>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</si>
  <si>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</si>
  <si>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</si>
  <si>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</si>
  <si>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</si>
  <si>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</si>
  <si>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</si>
  <si>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</si>
  <si>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</si>
  <si>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</si>
  <si>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</si>
  <si>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</si>
  <si>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</si>
  <si>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</si>
  <si>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</si>
  <si>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</si>
  <si>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</si>
  <si>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</si>
  <si>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</si>
  <si>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</si>
  <si>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</si>
  <si>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</si>
  <si>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</si>
  <si>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</si>
  <si>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</si>
  <si>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</si>
  <si>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</si>
  <si>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</si>
  <si>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</si>
  <si>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</si>
  <si>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</si>
  <si>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</si>
  <si>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</si>
  <si>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</si>
  <si>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</si>
  <si>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</si>
  <si>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</si>
  <si>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</si>
  <si>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</si>
  <si>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105009</t>
  </si>
  <si>
    <t>耿马傣族佤族自治县职业教育中心</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</si>
  <si>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</si>
  <si>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</si>
  <si>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</si>
  <si>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</si>
  <si>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</si>
  <si>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</si>
  <si>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</si>
  <si>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</si>
  <si>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</si>
  <si>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</si>
  <si>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</si>
  <si>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</si>
  <si>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</si>
  <si>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</si>
  <si>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20503</t>
  </si>
  <si>
    <t>2050302</t>
  </si>
  <si>
    <t>20509</t>
  </si>
  <si>
    <t>2050999</t>
  </si>
  <si>
    <t>208</t>
  </si>
  <si>
    <t>社会保障和就业支出</t>
  </si>
  <si>
    <t>20805</t>
  </si>
  <si>
    <t>2080502</t>
  </si>
  <si>
    <t>2080505</t>
  </si>
  <si>
    <t>20808</t>
  </si>
  <si>
    <t>2080801</t>
  </si>
  <si>
    <t>210</t>
  </si>
  <si>
    <t>卫生健康支出</t>
  </si>
  <si>
    <t>21011</t>
  </si>
  <si>
    <t>2101102</t>
  </si>
  <si>
    <t>2101199</t>
  </si>
  <si>
    <t>221</t>
  </si>
  <si>
    <t>住房保障支出</t>
  </si>
  <si>
    <t>22102</t>
  </si>
  <si>
    <t>2210201</t>
  </si>
  <si>
    <t>229</t>
  </si>
  <si>
    <t>22999</t>
  </si>
  <si>
    <t>2299999</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</si>
  <si>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</si>
  <si>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</si>
  <si>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</si>
  <si>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</si>
  <si>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</si>
  <si>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</si>
  <si>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</si>
  <si>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</si>
  <si>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</si>
  <si>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</si>
  <si>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</si>
  <si>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</si>
  <si>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</si>
  <si>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</si>
  <si>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</si>
  <si>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</si>
  <si>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</si>
  <si>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</si>
  <si>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</si>
  <si>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</si>
  <si>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</si>
  <si>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</si>
  <si>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</si>
  <si>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</si>
  <si>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</si>
  <si>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</si>
  <si>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</si>
  <si>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</si>
  <si>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</si>
  <si>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</si>
  <si>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</si>
  <si>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</si>
  <si>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</si>
  <si>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</si>
  <si>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</si>
  <si>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</si>
  <si>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</si>
  <si>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</si>
  <si>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</si>
  <si>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</si>
  <si>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</si>
  <si>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</si>
  <si>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</si>
  <si>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</si>
  <si>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</si>
  <si>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</si>
  <si>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</si>
  <si>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职业教育</t>
  </si>
  <si>
    <t>中等职业教育</t>
  </si>
  <si>
    <t>教育费附加安排的支出</t>
  </si>
  <si>
    <t>其他教育费附加安排的支出</t>
  </si>
  <si>
    <t>行政事业单位养老支出</t>
  </si>
  <si>
    <t>事业单位离退休</t>
  </si>
  <si>
    <t>机关事业单位基本养老保险缴费支出</t>
  </si>
  <si>
    <t>抚恤</t>
  </si>
  <si>
    <t>死亡抚恤</t>
  </si>
  <si>
    <t>行政事业单位医疗</t>
  </si>
  <si>
    <t>事业单位医疗</t>
  </si>
  <si>
    <t>其他行政事业单位医疗支出</t>
  </si>
  <si>
    <t>住房改革支出</t>
  </si>
  <si>
    <t>住房公积金</t>
  </si>
  <si>
    <t>预算03表</t>
  </si>
  <si>
    <t>单位：元</t>
  </si>
  <si>
    <t>“三公”经费合计</t>
  </si>
  <si>
    <t>因公出国（境）费</t>
  </si>
  <si>
    <t>公务用车购置及运行费</t>
  </si>
  <si>
    <t>公务接待费</t>
  </si>
  <si>
    <t>公务用车购置费</t>
  </si>
  <si>
    <t>公务用车运行费</t>
  </si>
  <si>
    <t>注：因本单位没有一般公共预算“三公”经费支出预算，故本表无数据。</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</si>
  <si>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</si>
  <si>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</si>
  <si>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</si>
  <si>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</si>
  <si>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</si>
  <si>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</si>
  <si>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</si>
  <si>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</si>
  <si>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</si>
  <si>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</si>
  <si>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</si>
  <si>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</si>
  <si>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</si>
  <si>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</si>
  <si>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</si>
  <si>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</si>
  <si>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</si>
  <si>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</si>
  <si>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530926210000000001606</t>
  </si>
  <si>
    <t>事业人员工资支出</t>
  </si>
  <si>
    <t>30101</t>
  </si>
  <si>
    <t>基本工资</t>
  </si>
  <si>
    <t>30102</t>
  </si>
  <si>
    <t>津贴补贴</t>
  </si>
  <si>
    <t>530926231100001414593</t>
  </si>
  <si>
    <t>奖励性绩效工资</t>
  </si>
  <si>
    <t>30107</t>
  </si>
  <si>
    <t>绩效工资</t>
  </si>
  <si>
    <t>530926231100001414580</t>
  </si>
  <si>
    <t>事业人员绩效工资（2017年提高部分）</t>
  </si>
  <si>
    <t>530926231100001414574</t>
  </si>
  <si>
    <t>基础性绩效工资</t>
  </si>
  <si>
    <t>530926210000000001607</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</si>
  <si>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</si>
  <si>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</si>
  <si>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</si>
  <si>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</si>
  <si>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</si>
  <si>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</si>
  <si>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</si>
  <si>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</si>
  <si>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</si>
  <si>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</si>
  <si>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</si>
  <si>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</si>
  <si>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</si>
  <si>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</si>
  <si>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</si>
  <si>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</si>
  <si>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</si>
  <si>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530926210000000001609</t>
  </si>
  <si>
    <t>30113</t>
  </si>
  <si>
    <t>530926231100001414584</t>
  </si>
  <si>
    <t>中等职业学校生均公用经费</t>
  </si>
  <si>
    <t>30201</t>
  </si>
  <si>
    <t>办公费</t>
  </si>
  <si>
    <t>530926210000000001613</t>
  </si>
  <si>
    <t>工会经费</t>
  </si>
  <si>
    <t>30228</t>
  </si>
  <si>
    <t>530926251100003813899</t>
  </si>
  <si>
    <t>残疾人就业保障金</t>
  </si>
  <si>
    <t>30299</t>
  </si>
  <si>
    <t>其他商品和服务支出</t>
  </si>
  <si>
    <t>530926210000000001610</t>
  </si>
  <si>
    <t>离退休费</t>
  </si>
  <si>
    <t>30302</t>
  </si>
  <si>
    <t>退休费</t>
  </si>
  <si>
    <t>530926231100001414582</t>
  </si>
  <si>
    <t>公益性岗位住房公积金</t>
  </si>
  <si>
    <t>30305</t>
  </si>
  <si>
    <t>生活补助</t>
  </si>
  <si>
    <t>530926231100001414581</t>
  </si>
  <si>
    <t>代课教师</t>
  </si>
  <si>
    <t>530926231100001414599</t>
  </si>
  <si>
    <t>机关事业单位职工遗属生活补助</t>
  </si>
  <si>
    <t>30307</t>
  </si>
  <si>
    <t>医疗费补助</t>
  </si>
  <si>
    <t>预算05-1表</t>
  </si>
  <si>
    <t>项目分类</t>
  </si>
  <si>
    <t>项目单位</t>
  </si>
  <si>
    <t>经济科目编码</t>
  </si>
  <si>
    <t>经济科目名称</t>
  </si>
  <si>
    <t>本年拨款</t>
  </si>
  <si>
    <t>其中：本次下达</t>
  </si>
  <si>
    <t>改善办学条件专项经费</t>
  </si>
  <si>
    <t>事业发展类</t>
  </si>
  <si>
    <t>530926251100003806703</t>
  </si>
  <si>
    <t>30213</t>
  </si>
  <si>
    <t>维修（护）费</t>
  </si>
  <si>
    <t>30226</t>
  </si>
  <si>
    <t>劳务费</t>
  </si>
  <si>
    <t>县级配套学生资助专项资金</t>
  </si>
  <si>
    <t>民生类</t>
  </si>
  <si>
    <t>530926251100003809446</t>
  </si>
  <si>
    <t>30308</t>
  </si>
  <si>
    <t>助学金</t>
  </si>
  <si>
    <t>中职教育收费专项资金</t>
  </si>
  <si>
    <t>530926251100003849685</t>
  </si>
  <si>
    <t>自有专项资金</t>
  </si>
  <si>
    <t>530926251100003809461</t>
  </si>
  <si>
    <t>30205</t>
  </si>
  <si>
    <t>水费</t>
  </si>
  <si>
    <t>30206</t>
  </si>
  <si>
    <t>电费</t>
  </si>
  <si>
    <t>30211</t>
  </si>
  <si>
    <t>差旅费</t>
  </si>
  <si>
    <t>预算05-2表</t>
  </si>
  <si>
    <t>单位名称、项目名称</t>
  </si>
  <si>
    <t>项目年度绩效目标</t>
  </si>
  <si>
    <t>一级指标</t>
  </si>
  <si>
    <t>二级指标</t>
  </si>
  <si>
    <t>三级指标</t>
  </si>
  <si>
    <t>指标性质</t>
  </si>
  <si>
    <t>指标值</t>
  </si>
  <si>
    <t>度量单位</t>
  </si>
  <si>
    <t>指标属性</t>
  </si>
  <si>
    <t>指标内容</t>
  </si>
  <si>
    <t>通过减免学生学费、发放国家助学金、奖学金等达到改善受助学生学习和生活开支，改善家庭经济情况。免学费资金的拨入能有效的改善学校办学条件，是大力发展职业教育的有力保障。</t>
  </si>
  <si>
    <t>产出指标</t>
  </si>
  <si>
    <t>数量指标</t>
  </si>
  <si>
    <t>免学费受助学生人数</t>
  </si>
  <si>
    <t>=</t>
  </si>
  <si>
    <t>271</t>
  </si>
  <si>
    <t>人</t>
  </si>
  <si>
    <t>定量指标</t>
  </si>
  <si>
    <t>10</t>
  </si>
  <si>
    <t>国家助学金受助人数</t>
  </si>
  <si>
    <t>204</t>
  </si>
  <si>
    <t>质量指标</t>
  </si>
  <si>
    <t>学生资助金覆盖率</t>
  </si>
  <si>
    <t>100</t>
  </si>
  <si>
    <t>%</t>
  </si>
  <si>
    <t>时效指标</t>
  </si>
  <si>
    <t>资金到位及时率</t>
  </si>
  <si>
    <t>&gt;=</t>
  </si>
  <si>
    <t>95</t>
  </si>
  <si>
    <t>成本指标</t>
  </si>
  <si>
    <t>经济成本指标</t>
  </si>
  <si>
    <t>25650</t>
  </si>
  <si>
    <t>元</t>
  </si>
  <si>
    <t>效益指标</t>
  </si>
  <si>
    <t>社会效益</t>
  </si>
  <si>
    <t>政策的知晓度</t>
  </si>
  <si>
    <t>98</t>
  </si>
  <si>
    <t>15</t>
  </si>
  <si>
    <t>可持续影响</t>
  </si>
  <si>
    <t>家庭贫困学生入学率</t>
  </si>
  <si>
    <t>满意度指标</t>
  </si>
  <si>
    <t>服务对象满意度</t>
  </si>
  <si>
    <t>学校和老师满意度</t>
  </si>
  <si>
    <t>家长和学生满意度</t>
  </si>
  <si>
    <t>开放教育属国民教育系列，是我国高等教育的重要组成部分。为方便我县学员学习，提升学历，我校成为云南师范大学、云南开放大学在全省的教学点之一，为学员们提供高效、便捷的学习环境，方便学员就近学习。成人教育办学经费为我校与云南师范大学、云南开放大学联合办学返回办班经费，用于开展成人教育教学工作经费开支，弥补学校部分办公经费。
普通话考试费用主要用于普通话考试专项培训，致力于我县普通话推广，为圆满完成各项培训工作打下坚实的经济基础。</t>
  </si>
  <si>
    <t>培训人次</t>
  </si>
  <si>
    <t>200</t>
  </si>
  <si>
    <t>成人教育学生人数</t>
  </si>
  <si>
    <t>615</t>
  </si>
  <si>
    <t>培训合格率</t>
  </si>
  <si>
    <t>201000</t>
  </si>
  <si>
    <t>保障项目正常运转</t>
  </si>
  <si>
    <t>正常运转</t>
  </si>
  <si>
    <t>定性指标</t>
  </si>
  <si>
    <t>改善办学条件</t>
  </si>
  <si>
    <t>学员满意度</t>
  </si>
  <si>
    <t>通过科学规划、合理调整，持续加大政策供给，使职业学校布局结构进一步优化，办学条件显著提升，师资队伍水平整体提高，职业教育办学质量和吸引力显著增强。到2025年底耿马自治县职业教育中心办学条件达到一般类中等职业学校办学条件重点监测指标。</t>
  </si>
  <si>
    <t>临时人员数</t>
  </si>
  <si>
    <t>4</t>
  </si>
  <si>
    <t>20</t>
  </si>
  <si>
    <t>公用经费使用合规率</t>
  </si>
  <si>
    <t>补助资金到位及时率</t>
  </si>
  <si>
    <t>410000</t>
  </si>
  <si>
    <t>保障学校日常运转</t>
  </si>
  <si>
    <t>保障时限</t>
  </si>
  <si>
    <t>长期</t>
  </si>
  <si>
    <t>中等职业学校免学费根据云南省行政事业性单位信息表中的收费项目收取，该项目所收取资金主要用于补充学校办学经费，保障学校正常运转，得以顺利开展教育教学工作。</t>
  </si>
  <si>
    <t>在校生人数</t>
  </si>
  <si>
    <t>&gt;</t>
  </si>
  <si>
    <t>80000</t>
  </si>
  <si>
    <t>保障教育教学工作正常运转</t>
  </si>
  <si>
    <t>30</t>
  </si>
  <si>
    <t>预算06表</t>
  </si>
  <si>
    <t>政府性基金预算支出预算表</t>
  </si>
  <si>
    <t>单位名称：临沧市发展和改革委员会</t>
  </si>
  <si>
    <t>本年政府性基金预算支出</t>
  </si>
  <si>
    <t>注：因本单位没有部门政府性基金预算支出，故本表无数据。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</si>
  <si>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</si>
  <si>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</si>
  <si>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</si>
  <si>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</si>
  <si>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</si>
  <si>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</si>
  <si>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</si>
  <si>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</si>
  <si>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</si>
  <si>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</si>
  <si>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注：因本单位没有部门政府采购预算支出，故本表无数据。</t>
  </si>
  <si>
    <t>预算08表</t>
  </si>
  <si>
    <t>政府购买服务项目</t>
  </si>
  <si>
    <t>政府购买服务目录</t>
  </si>
  <si>
    <t>注：因本单位没有部门政府购买服务预算，故本表无数据。</t>
  </si>
  <si>
    <t>预算09-1表</t>
  </si>
  <si>
    <t>单位名称（项目）</t>
  </si>
  <si>
    <t>地区</t>
  </si>
  <si>
    <t>政府性基金</t>
  </si>
  <si>
    <t>-</t>
  </si>
  <si>
    <t>注：因本单位没有县对下转移支付，故本表无数据。</t>
  </si>
  <si>
    <t>预算09-2表</t>
  </si>
  <si>
    <t>预算10表</t>
  </si>
  <si>
    <t>资产类别</t>
  </si>
  <si>
    <t>资产分类代码.名称</t>
  </si>
  <si>
    <t>资产名称</t>
  </si>
  <si>
    <t>计量单位</t>
  </si>
  <si>
    <t>财政部门批复数（元）</t>
  </si>
  <si>
    <t>单价</t>
  </si>
  <si>
    <t>金额</t>
  </si>
  <si>
    <t>注：因本单位没有新增资产配置，故本表无数据。</t>
  </si>
  <si>
    <t>预算11表</t>
  </si>
  <si>
    <t>上级补助</t>
  </si>
  <si>
    <t>注：因本单位没有转移支付补助项目支出，故本表无数据。</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</si>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</sst>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5">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25" fillId="0" borderId="0" applyFont="0" applyFill="0" applyBorder="0" applyAlignment="0" applyProtection="0">
      <alignment vertical="center"/>
    </xf>
    <xf numFmtId="44" fontId="25" fillId="0" borderId="0" applyFont="0" applyFill="0" applyBorder="0" applyAlignment="0" applyProtection="0">
      <alignment vertical="center"/>
    </xf>
    <xf numFmtId="9" fontId="25" fillId="0" borderId="0" applyFont="0" applyFill="0" applyBorder="0" applyAlignment="0" applyProtection="0">
      <alignment vertical="center"/>
    </xf>
    <xf numFmtId="41" fontId="25" fillId="0" borderId="0" applyFont="0" applyFill="0" applyBorder="0" applyAlignment="0" applyProtection="0">
      <alignment vertical="center"/>
    </xf>
    <xf numFmtId="42" fontId="25"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5" fillId="3" borderId="1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5" applyNumberFormat="0" applyFill="0" applyAlignment="0" applyProtection="0">
      <alignment vertical="center"/>
    </xf>
    <xf numFmtId="0" fontId="32" fillId="0" borderId="15" applyNumberFormat="0" applyFill="0" applyAlignment="0" applyProtection="0">
      <alignment vertical="center"/>
    </xf>
    <xf numFmtId="0" fontId="33" fillId="0" borderId="16" applyNumberFormat="0" applyFill="0" applyAlignment="0" applyProtection="0">
      <alignment vertical="center"/>
    </xf>
    <xf numFmtId="0" fontId="33" fillId="0" borderId="0" applyNumberFormat="0" applyFill="0" applyBorder="0" applyAlignment="0" applyProtection="0">
      <alignment vertical="center"/>
    </xf>
    <xf numFmtId="0" fontId="34" fillId="4" borderId="17" applyNumberFormat="0" applyAlignment="0" applyProtection="0">
      <alignment vertical="center"/>
    </xf>
    <xf numFmtId="0" fontId="35" fillId="5" borderId="18" applyNumberFormat="0" applyAlignment="0" applyProtection="0">
      <alignment vertical="center"/>
    </xf>
    <xf numFmtId="0" fontId="36" fillId="5" borderId="17" applyNumberFormat="0" applyAlignment="0" applyProtection="0">
      <alignment vertical="center"/>
    </xf>
    <xf numFmtId="0" fontId="37" fillId="6" borderId="19" applyNumberFormat="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0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2" fillId="0" borderId="0" xfId="0" applyFont="1" applyAlignment="1" applyProtection="1">
      <alignment horizontal="center" wrapText="1"/>
    </xf>
    <xf numFmtId="0" fontId="11" fillId="0" borderId="7" xfId="0" applyFont="1" applyBorder="1" applyAlignment="1">
      <alignment horizontal="center" vertical="center"/>
      <protection locked="0"/>
    </xf>
    <xf numFmtId="0" fontId="11" fillId="0" borderId="7" xfId="0" applyFont="1" applyBorder="1" applyAlignment="1" applyProtection="1">
      <alignment horizontal="center" vertical="center"/>
    </xf>
    <xf numFmtId="0" fontId="11" fillId="0" borderId="2" xfId="0" applyFont="1" applyBorder="1" applyAlignment="1" applyProtection="1">
      <alignment horizontal="center" vertical="center"/>
    </xf>
    <xf numFmtId="176" fontId="12" fillId="0" borderId="7" xfId="0" applyNumberFormat="1" applyFont="1" applyBorder="1" applyAlignment="1" applyProtection="1">
      <alignment horizontal="right" vertical="center"/>
    </xf>
    <xf numFmtId="0" fontId="2" fillId="0" borderId="0" xfId="0" applyFont="1" applyProtection="1">
      <alignment vertical="top"/>
    </xf>
    <xf numFmtId="0" fontId="13"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16" fillId="0" borderId="6" xfId="0" applyFont="1" applyBorder="1" applyAlignment="1">
      <alignment vertical="center"/>
      <protection locked="0"/>
    </xf>
    <xf numFmtId="0" fontId="17" fillId="0" borderId="6" xfId="0" applyFont="1" applyBorder="1" applyAlignment="1">
      <alignment horizontal="center" vertical="center"/>
      <protection locked="0"/>
    </xf>
    <xf numFmtId="176" fontId="17"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18" fillId="0" borderId="0" xfId="0" applyFont="1" applyAlignment="1" applyProtection="1">
      <alignment vertical="center"/>
    </xf>
    <xf numFmtId="0" fontId="19"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 fillId="0" borderId="7" xfId="0" applyFont="1" applyBorder="1" applyAlignment="1">
      <alignment horizontal="left" vertical="center" wrapText="1"/>
      <protection locked="0"/>
    </xf>
    <xf numFmtId="0" fontId="2" fillId="0" borderId="7" xfId="0" applyFont="1" applyBorder="1" applyAlignment="1" applyProtection="1">
      <alignment horizontal="left" vertical="center" wrapText="1"/>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0" fillId="0" borderId="0" xfId="0" applyFont="1" applyAlignment="1" applyProtection="1"/>
    <xf numFmtId="0" fontId="21"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18" fillId="0" borderId="0" xfId="0" applyFont="1" applyProtection="1">
      <alignment vertical="top"/>
    </xf>
    <xf numFmtId="0" fontId="21"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2" fillId="0" borderId="0" xfId="0" applyFont="1" applyAlignment="1" applyProtection="1">
      <alignment horizontal="center" vertical="top"/>
    </xf>
    <xf numFmtId="0" fontId="23"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4" fillId="0" borderId="6" xfId="0" applyFont="1" applyBorder="1" applyAlignment="1" applyProtection="1">
      <alignment horizontal="center" vertical="center"/>
    </xf>
    <xf numFmtId="0" fontId="24"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4" fillId="0" borderId="6" xfId="0" applyFont="1" applyBorder="1" applyAlignment="1">
      <alignment horizontal="center" vertical="center"/>
      <protection locked="0"/>
    </xf>
    <xf numFmtId="0" fontId="5" fillId="0" borderId="7"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topLeftCell="A21" workbookViewId="0">
      <selection activeCell="G36" sqref="G36"/>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194"/>
      <c r="C2" s="194"/>
      <c r="D2" s="194"/>
    </row>
    <row r="3" ht="18.75" customHeight="1" spans="1:4">
      <c r="A3" s="40" t="str">
        <f>"单位名称："&amp;"耿马傣族佤族自治县职业教育中心"</f>
        <v>单位名称：耿马傣族佤族自治县职业教育中心</v>
      </c>
      <c r="B3" s="195"/>
      <c r="C3" s="195"/>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28" t="s">
        <v>6</v>
      </c>
      <c r="B7" s="23">
        <v>7352833.64</v>
      </c>
      <c r="C7" s="128" t="s">
        <v>7</v>
      </c>
      <c r="D7" s="23"/>
    </row>
    <row r="8" ht="18.75" customHeight="1" spans="1:4">
      <c r="A8" s="128" t="s">
        <v>8</v>
      </c>
      <c r="B8" s="23"/>
      <c r="C8" s="128" t="s">
        <v>9</v>
      </c>
      <c r="D8" s="23"/>
    </row>
    <row r="9" ht="18.75" customHeight="1" spans="1:4">
      <c r="A9" s="128" t="s">
        <v>10</v>
      </c>
      <c r="B9" s="23"/>
      <c r="C9" s="128" t="s">
        <v>11</v>
      </c>
      <c r="D9" s="23"/>
    </row>
    <row r="10" ht="18.75" customHeight="1" spans="1:4">
      <c r="A10" s="128" t="s">
        <v>12</v>
      </c>
      <c r="B10" s="23">
        <v>80000</v>
      </c>
      <c r="C10" s="128" t="s">
        <v>13</v>
      </c>
      <c r="D10" s="23"/>
    </row>
    <row r="11" ht="18.75" customHeight="1" spans="1:4">
      <c r="A11" s="196" t="s">
        <v>14</v>
      </c>
      <c r="B11" s="23">
        <v>201000</v>
      </c>
      <c r="C11" s="155" t="s">
        <v>15</v>
      </c>
      <c r="D11" s="23">
        <v>5199153.27</v>
      </c>
    </row>
    <row r="12" ht="18.75" customHeight="1" spans="1:4">
      <c r="A12" s="158" t="s">
        <v>16</v>
      </c>
      <c r="B12" s="23"/>
      <c r="C12" s="157" t="s">
        <v>17</v>
      </c>
      <c r="D12" s="23"/>
    </row>
    <row r="13" ht="18.75" customHeight="1" spans="1:4">
      <c r="A13" s="158" t="s">
        <v>18</v>
      </c>
      <c r="B13" s="23"/>
      <c r="C13" s="157" t="s">
        <v>19</v>
      </c>
      <c r="D13" s="23"/>
    </row>
    <row r="14" ht="18.75" customHeight="1" spans="1:4">
      <c r="A14" s="158" t="s">
        <v>20</v>
      </c>
      <c r="B14" s="23"/>
      <c r="C14" s="157" t="s">
        <v>21</v>
      </c>
      <c r="D14" s="23">
        <v>1501214.04</v>
      </c>
    </row>
    <row r="15" ht="18.75" customHeight="1" spans="1:4">
      <c r="A15" s="158" t="s">
        <v>22</v>
      </c>
      <c r="B15" s="23"/>
      <c r="C15" s="157" t="s">
        <v>23</v>
      </c>
      <c r="D15" s="23">
        <v>287395.45</v>
      </c>
    </row>
    <row r="16" ht="18.75" customHeight="1" spans="1:4">
      <c r="A16" s="158" t="s">
        <v>24</v>
      </c>
      <c r="B16" s="23">
        <v>201000</v>
      </c>
      <c r="C16" s="158" t="s">
        <v>25</v>
      </c>
      <c r="D16" s="23"/>
    </row>
    <row r="17" ht="18.75" customHeight="1" spans="1:4">
      <c r="A17" s="158" t="s">
        <v>26</v>
      </c>
      <c r="B17" s="23"/>
      <c r="C17" s="158" t="s">
        <v>27</v>
      </c>
      <c r="D17" s="23"/>
    </row>
    <row r="18" ht="18.75" customHeight="1" spans="1:4">
      <c r="A18" s="159" t="s">
        <v>26</v>
      </c>
      <c r="B18" s="23"/>
      <c r="C18" s="157" t="s">
        <v>28</v>
      </c>
      <c r="D18" s="23"/>
    </row>
    <row r="19" ht="18.75" customHeight="1" spans="1:4">
      <c r="A19" s="159" t="s">
        <v>26</v>
      </c>
      <c r="B19" s="23"/>
      <c r="C19" s="157" t="s">
        <v>29</v>
      </c>
      <c r="D19" s="23"/>
    </row>
    <row r="20" ht="18.75" customHeight="1" spans="1:4">
      <c r="A20" s="159" t="s">
        <v>26</v>
      </c>
      <c r="B20" s="23"/>
      <c r="C20" s="157" t="s">
        <v>30</v>
      </c>
      <c r="D20" s="23"/>
    </row>
    <row r="21" ht="18.75" customHeight="1" spans="1:4">
      <c r="A21" s="159" t="s">
        <v>26</v>
      </c>
      <c r="B21" s="23"/>
      <c r="C21" s="157" t="s">
        <v>31</v>
      </c>
      <c r="D21" s="23"/>
    </row>
    <row r="22" ht="18.75" customHeight="1" spans="1:4">
      <c r="A22" s="159" t="s">
        <v>26</v>
      </c>
      <c r="B22" s="23"/>
      <c r="C22" s="157" t="s">
        <v>32</v>
      </c>
      <c r="D22" s="23"/>
    </row>
    <row r="23" ht="18.75" customHeight="1" spans="1:4">
      <c r="A23" s="159" t="s">
        <v>26</v>
      </c>
      <c r="B23" s="23"/>
      <c r="C23" s="157" t="s">
        <v>33</v>
      </c>
      <c r="D23" s="23"/>
    </row>
    <row r="24" ht="18.75" customHeight="1" spans="1:4">
      <c r="A24" s="159" t="s">
        <v>26</v>
      </c>
      <c r="B24" s="23"/>
      <c r="C24" s="157" t="s">
        <v>34</v>
      </c>
      <c r="D24" s="23"/>
    </row>
    <row r="25" ht="18.75" customHeight="1" spans="1:4">
      <c r="A25" s="159" t="s">
        <v>26</v>
      </c>
      <c r="B25" s="23"/>
      <c r="C25" s="157" t="s">
        <v>35</v>
      </c>
      <c r="D25" s="23">
        <v>445070.88</v>
      </c>
    </row>
    <row r="26" ht="18.75" customHeight="1" spans="1:4">
      <c r="A26" s="159" t="s">
        <v>26</v>
      </c>
      <c r="B26" s="23"/>
      <c r="C26" s="157" t="s">
        <v>36</v>
      </c>
      <c r="D26" s="23"/>
    </row>
    <row r="27" ht="18.75" customHeight="1" spans="1:4">
      <c r="A27" s="159" t="s">
        <v>26</v>
      </c>
      <c r="B27" s="23"/>
      <c r="C27" s="157" t="s">
        <v>37</v>
      </c>
      <c r="D27" s="23"/>
    </row>
    <row r="28" ht="18.75" customHeight="1" spans="1:4">
      <c r="A28" s="159" t="s">
        <v>26</v>
      </c>
      <c r="B28" s="23"/>
      <c r="C28" s="157" t="s">
        <v>38</v>
      </c>
      <c r="D28" s="23"/>
    </row>
    <row r="29" ht="18.75" customHeight="1" spans="1:4">
      <c r="A29" s="159" t="s">
        <v>26</v>
      </c>
      <c r="B29" s="23"/>
      <c r="C29" s="157" t="s">
        <v>39</v>
      </c>
      <c r="D29" s="23"/>
    </row>
    <row r="30" ht="18.75" customHeight="1" spans="1:4">
      <c r="A30" s="160" t="s">
        <v>26</v>
      </c>
      <c r="B30" s="23"/>
      <c r="C30" s="158" t="s">
        <v>40</v>
      </c>
      <c r="D30" s="23">
        <v>201000</v>
      </c>
    </row>
    <row r="31" ht="18.75" customHeight="1" spans="1:4">
      <c r="A31" s="160" t="s">
        <v>26</v>
      </c>
      <c r="B31" s="23"/>
      <c r="C31" s="158" t="s">
        <v>41</v>
      </c>
      <c r="D31" s="23"/>
    </row>
    <row r="32" ht="18.75" customHeight="1" spans="1:4">
      <c r="A32" s="160" t="s">
        <v>26</v>
      </c>
      <c r="B32" s="23"/>
      <c r="C32" s="158" t="s">
        <v>42</v>
      </c>
      <c r="D32" s="23"/>
    </row>
    <row r="33" ht="18.75" customHeight="1" spans="1:4">
      <c r="A33" s="197" t="s">
        <v>43</v>
      </c>
      <c r="B33" s="161">
        <f>SUM(B7:B11)</f>
        <v>7633833.64</v>
      </c>
      <c r="C33" s="198" t="s">
        <v>44</v>
      </c>
      <c r="D33" s="161">
        <v>7633833.64</v>
      </c>
    </row>
    <row r="34" ht="18.75" customHeight="1" spans="1:4">
      <c r="A34" s="199" t="s">
        <v>45</v>
      </c>
      <c r="B34" s="23"/>
      <c r="C34" s="128" t="s">
        <v>46</v>
      </c>
      <c r="D34" s="23"/>
    </row>
    <row r="35" ht="18.75" customHeight="1" spans="1:4">
      <c r="A35" s="199" t="s">
        <v>47</v>
      </c>
      <c r="B35" s="23"/>
      <c r="C35" s="128" t="s">
        <v>47</v>
      </c>
      <c r="D35" s="23"/>
    </row>
    <row r="36" ht="18.75" customHeight="1" spans="1:4">
      <c r="A36" s="199" t="s">
        <v>48</v>
      </c>
      <c r="B36" s="23"/>
      <c r="C36" s="128" t="s">
        <v>49</v>
      </c>
      <c r="D36" s="23"/>
    </row>
    <row r="37" ht="18.75" customHeight="1" spans="1:4">
      <c r="A37" s="200" t="s">
        <v>50</v>
      </c>
      <c r="B37" s="161">
        <f t="shared" ref="B37:D37" si="0">B33+B34</f>
        <v>7633833.64</v>
      </c>
      <c r="C37" s="198" t="s">
        <v>51</v>
      </c>
      <c r="D37" s="161">
        <f t="shared" si="0"/>
        <v>7633833.64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B21" sqref="B2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97">
        <v>1</v>
      </c>
      <c r="B1" s="98">
        <v>0</v>
      </c>
      <c r="C1" s="97">
        <v>1</v>
      </c>
      <c r="D1" s="99"/>
      <c r="E1" s="99"/>
      <c r="F1" s="38" t="s">
        <v>357</v>
      </c>
    </row>
    <row r="2" ht="32.25" customHeight="1" spans="1:6">
      <c r="A2" s="100" t="str">
        <f>"2025"&amp;"年部门政府性基金预算支出预算表"</f>
        <v>2025年部门政府性基金预算支出预算表</v>
      </c>
      <c r="B2" s="101" t="s">
        <v>358</v>
      </c>
      <c r="C2" s="102"/>
      <c r="D2" s="103"/>
      <c r="E2" s="103"/>
      <c r="F2" s="103"/>
    </row>
    <row r="3" ht="18.75" customHeight="1" spans="1:6">
      <c r="A3" s="7" t="str">
        <f>"单位名称："&amp;"耿马傣族佤族自治县职业教育中心"</f>
        <v>单位名称：耿马傣族佤族自治县职业教育中心</v>
      </c>
      <c r="B3" s="7" t="s">
        <v>359</v>
      </c>
      <c r="C3" s="97"/>
      <c r="D3" s="99"/>
      <c r="E3" s="99"/>
      <c r="F3" s="38" t="s">
        <v>1</v>
      </c>
    </row>
    <row r="4" ht="18.75" customHeight="1" spans="1:6">
      <c r="A4" s="104" t="s">
        <v>179</v>
      </c>
      <c r="B4" s="105" t="s">
        <v>72</v>
      </c>
      <c r="C4" s="106" t="s">
        <v>73</v>
      </c>
      <c r="D4" s="13" t="s">
        <v>360</v>
      </c>
      <c r="E4" s="13"/>
      <c r="F4" s="14"/>
    </row>
    <row r="5" ht="18.75" customHeight="1" spans="1:6">
      <c r="A5" s="107"/>
      <c r="B5" s="108"/>
      <c r="C5" s="94"/>
      <c r="D5" s="93" t="s">
        <v>55</v>
      </c>
      <c r="E5" s="93" t="s">
        <v>74</v>
      </c>
      <c r="F5" s="93" t="s">
        <v>75</v>
      </c>
    </row>
    <row r="6" ht="18.75" customHeight="1" spans="1:6">
      <c r="A6" s="107">
        <v>1</v>
      </c>
      <c r="B6" s="109" t="s">
        <v>150</v>
      </c>
      <c r="C6" s="94">
        <v>3</v>
      </c>
      <c r="D6" s="93">
        <v>4</v>
      </c>
      <c r="E6" s="93">
        <v>5</v>
      </c>
      <c r="F6" s="93">
        <v>6</v>
      </c>
    </row>
    <row r="7" ht="18.75" customHeight="1" spans="1:6">
      <c r="A7" s="110"/>
      <c r="B7" s="81"/>
      <c r="C7" s="81"/>
      <c r="D7" s="23"/>
      <c r="E7" s="23"/>
      <c r="F7" s="23"/>
    </row>
    <row r="8" ht="18.75" customHeight="1" spans="1:6">
      <c r="A8" s="110"/>
      <c r="B8" s="81"/>
      <c r="C8" s="81"/>
      <c r="D8" s="23"/>
      <c r="E8" s="23"/>
      <c r="F8" s="23"/>
    </row>
    <row r="9" ht="18.75" customHeight="1" spans="1:6">
      <c r="A9" s="111" t="s">
        <v>108</v>
      </c>
      <c r="B9" s="112" t="s">
        <v>108</v>
      </c>
      <c r="C9" s="113" t="s">
        <v>108</v>
      </c>
      <c r="D9" s="23"/>
      <c r="E9" s="23"/>
      <c r="F9" s="23"/>
    </row>
    <row r="11" customHeight="1" spans="1:1">
      <c r="A11" t="s">
        <v>361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G15" sqref="G15"/>
    </sheetView>
  </sheetViews>
  <sheetFormatPr defaultColWidth="9.14285714285714" defaultRowHeight="14.25" customHeight="1"/>
  <cols>
    <col min="1" max="1" width="39.1428571428571" customWidth="1"/>
    <col min="2" max="3" width="9.28571428571429"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362</v>
      </c>
    </row>
    <row r="2" ht="35.25" customHeight="1" spans="1:17">
      <c r="A2" s="57" t="str">
        <f>"2025"&amp;"年部门政府采购预算表"</f>
        <v>2025年部门政府采购预算表</v>
      </c>
      <c r="B2" s="6"/>
      <c r="C2" s="6"/>
      <c r="D2" s="6"/>
      <c r="E2" s="6"/>
      <c r="F2" s="6"/>
      <c r="G2" s="6"/>
      <c r="H2" s="6"/>
      <c r="I2" s="6"/>
      <c r="J2" s="6"/>
      <c r="K2" s="50"/>
      <c r="L2" s="6"/>
      <c r="M2" s="6"/>
      <c r="N2" s="6"/>
      <c r="O2" s="50"/>
      <c r="P2" s="50"/>
      <c r="Q2" s="6"/>
    </row>
    <row r="3" ht="18.75" customHeight="1" spans="1:17">
      <c r="A3" s="40" t="str">
        <f>"单位名称："&amp;"耿马傣族佤族自治县职业教育中心"</f>
        <v>单位名称：耿马傣族佤族自治县职业教育中心</v>
      </c>
      <c r="B3" s="92"/>
      <c r="C3" s="92"/>
      <c r="D3" s="92"/>
      <c r="E3" s="92"/>
      <c r="F3" s="92"/>
      <c r="G3" s="92"/>
      <c r="H3" s="92"/>
      <c r="I3" s="92"/>
      <c r="J3" s="92"/>
      <c r="O3" s="62"/>
      <c r="P3" s="62"/>
      <c r="Q3" s="38" t="s">
        <v>170</v>
      </c>
    </row>
    <row r="4" ht="18.75" customHeight="1" spans="1:17">
      <c r="A4" s="11" t="s">
        <v>363</v>
      </c>
      <c r="B4" s="71" t="s">
        <v>364</v>
      </c>
      <c r="C4" s="71" t="s">
        <v>365</v>
      </c>
      <c r="D4" s="71" t="s">
        <v>366</v>
      </c>
      <c r="E4" s="71" t="s">
        <v>367</v>
      </c>
      <c r="F4" s="71" t="s">
        <v>368</v>
      </c>
      <c r="G4" s="43" t="s">
        <v>186</v>
      </c>
      <c r="H4" s="43"/>
      <c r="I4" s="43"/>
      <c r="J4" s="43"/>
      <c r="K4" s="73"/>
      <c r="L4" s="43"/>
      <c r="M4" s="43"/>
      <c r="N4" s="43"/>
      <c r="O4" s="63"/>
      <c r="P4" s="73"/>
      <c r="Q4" s="44"/>
    </row>
    <row r="5" ht="18.75" customHeight="1" spans="1:17">
      <c r="A5" s="16"/>
      <c r="B5" s="74"/>
      <c r="C5" s="74"/>
      <c r="D5" s="74"/>
      <c r="E5" s="74"/>
      <c r="F5" s="74"/>
      <c r="G5" s="74" t="s">
        <v>55</v>
      </c>
      <c r="H5" s="74" t="s">
        <v>58</v>
      </c>
      <c r="I5" s="74" t="s">
        <v>369</v>
      </c>
      <c r="J5" s="74" t="s">
        <v>370</v>
      </c>
      <c r="K5" s="75" t="s">
        <v>371</v>
      </c>
      <c r="L5" s="88" t="s">
        <v>77</v>
      </c>
      <c r="M5" s="88"/>
      <c r="N5" s="88"/>
      <c r="O5" s="89"/>
      <c r="P5" s="90"/>
      <c r="Q5" s="76"/>
    </row>
    <row r="6" ht="30" customHeight="1" spans="1:17">
      <c r="A6" s="18"/>
      <c r="B6" s="76"/>
      <c r="C6" s="76"/>
      <c r="D6" s="76"/>
      <c r="E6" s="76"/>
      <c r="F6" s="76"/>
      <c r="G6" s="76"/>
      <c r="H6" s="76" t="s">
        <v>57</v>
      </c>
      <c r="I6" s="76"/>
      <c r="J6" s="76"/>
      <c r="K6" s="77"/>
      <c r="L6" s="76" t="s">
        <v>57</v>
      </c>
      <c r="M6" s="76" t="s">
        <v>64</v>
      </c>
      <c r="N6" s="76" t="s">
        <v>194</v>
      </c>
      <c r="O6" s="91" t="s">
        <v>66</v>
      </c>
      <c r="P6" s="77" t="s">
        <v>67</v>
      </c>
      <c r="Q6" s="76" t="s">
        <v>68</v>
      </c>
    </row>
    <row r="7" ht="18.75" customHeight="1" spans="1:17">
      <c r="A7" s="32">
        <v>1</v>
      </c>
      <c r="B7" s="93">
        <v>2</v>
      </c>
      <c r="C7" s="93">
        <v>3</v>
      </c>
      <c r="D7" s="93">
        <v>4</v>
      </c>
      <c r="E7" s="93">
        <v>5</v>
      </c>
      <c r="F7" s="93">
        <v>6</v>
      </c>
      <c r="G7" s="94">
        <v>7</v>
      </c>
      <c r="H7" s="94">
        <v>8</v>
      </c>
      <c r="I7" s="94">
        <v>9</v>
      </c>
      <c r="J7" s="94">
        <v>10</v>
      </c>
      <c r="K7" s="94">
        <v>11</v>
      </c>
      <c r="L7" s="94">
        <v>12</v>
      </c>
      <c r="M7" s="94">
        <v>13</v>
      </c>
      <c r="N7" s="94">
        <v>14</v>
      </c>
      <c r="O7" s="94">
        <v>15</v>
      </c>
      <c r="P7" s="94">
        <v>16</v>
      </c>
      <c r="Q7" s="94">
        <v>17</v>
      </c>
    </row>
    <row r="8" ht="18.75" customHeight="1" spans="1:17">
      <c r="A8" s="79"/>
      <c r="B8" s="80"/>
      <c r="C8" s="80"/>
      <c r="D8" s="80"/>
      <c r="E8" s="95"/>
      <c r="F8" s="23"/>
      <c r="G8" s="23"/>
      <c r="H8" s="23"/>
      <c r="I8" s="23"/>
      <c r="J8" s="23"/>
      <c r="K8" s="23"/>
      <c r="L8" s="23"/>
      <c r="M8" s="23"/>
      <c r="N8" s="23"/>
      <c r="O8" s="23"/>
      <c r="P8" s="23"/>
      <c r="Q8" s="23"/>
    </row>
    <row r="9" ht="18.75" customHeight="1" spans="1:17">
      <c r="A9" s="79"/>
      <c r="B9" s="80"/>
      <c r="C9" s="80"/>
      <c r="D9" s="80"/>
      <c r="E9" s="96"/>
      <c r="F9" s="23"/>
      <c r="G9" s="23"/>
      <c r="H9" s="23"/>
      <c r="I9" s="23"/>
      <c r="J9" s="23"/>
      <c r="K9" s="23"/>
      <c r="L9" s="23"/>
      <c r="M9" s="23"/>
      <c r="N9" s="23"/>
      <c r="O9" s="23"/>
      <c r="P9" s="23"/>
      <c r="Q9" s="23"/>
    </row>
    <row r="10" ht="18.75" customHeight="1" spans="1:17">
      <c r="A10" s="82" t="s">
        <v>108</v>
      </c>
      <c r="B10" s="83"/>
      <c r="C10" s="83"/>
      <c r="D10" s="83"/>
      <c r="E10" s="95"/>
      <c r="F10" s="23"/>
      <c r="G10" s="23"/>
      <c r="H10" s="23"/>
      <c r="I10" s="23"/>
      <c r="J10" s="23"/>
      <c r="K10" s="23"/>
      <c r="L10" s="23"/>
      <c r="M10" s="23"/>
      <c r="N10" s="23"/>
      <c r="O10" s="23"/>
      <c r="P10" s="23"/>
      <c r="Q10" s="23"/>
    </row>
    <row r="12" customHeight="1" spans="1:1">
      <c r="A12" t="s">
        <v>372</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topLeftCell="B1" workbookViewId="0">
      <selection activeCell="D17" sqref="D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1"/>
      <c r="B1" s="61"/>
      <c r="C1" s="66"/>
      <c r="D1" s="61"/>
      <c r="E1" s="61"/>
      <c r="F1" s="61"/>
      <c r="G1" s="61"/>
      <c r="H1" s="67"/>
      <c r="I1" s="61"/>
      <c r="J1" s="61"/>
      <c r="K1" s="61"/>
      <c r="L1" s="37"/>
      <c r="M1" s="85"/>
      <c r="N1" s="86" t="s">
        <v>373</v>
      </c>
    </row>
    <row r="2" ht="34.5" customHeight="1" spans="1:14">
      <c r="A2" s="39" t="str">
        <f>"2025"&amp;"年部门政府购买服务预算表"</f>
        <v>2025年部门政府购买服务预算表</v>
      </c>
      <c r="B2" s="68"/>
      <c r="C2" s="50"/>
      <c r="D2" s="68"/>
      <c r="E2" s="68"/>
      <c r="F2" s="68"/>
      <c r="G2" s="68"/>
      <c r="H2" s="69"/>
      <c r="I2" s="68"/>
      <c r="J2" s="68"/>
      <c r="K2" s="68"/>
      <c r="L2" s="50"/>
      <c r="M2" s="69"/>
      <c r="N2" s="68"/>
    </row>
    <row r="3" ht="18.75" customHeight="1" spans="1:14">
      <c r="A3" s="58" t="str">
        <f>"单位名称："&amp;"耿马傣族佤族自治县职业教育中心"</f>
        <v>单位名称：耿马傣族佤族自治县职业教育中心</v>
      </c>
      <c r="B3" s="59"/>
      <c r="C3" s="70"/>
      <c r="D3" s="59"/>
      <c r="E3" s="59"/>
      <c r="F3" s="59"/>
      <c r="G3" s="59"/>
      <c r="H3" s="67"/>
      <c r="I3" s="61"/>
      <c r="J3" s="61"/>
      <c r="K3" s="61"/>
      <c r="L3" s="62"/>
      <c r="M3" s="87"/>
      <c r="N3" s="86" t="s">
        <v>170</v>
      </c>
    </row>
    <row r="4" ht="18.75" customHeight="1" spans="1:14">
      <c r="A4" s="11" t="s">
        <v>363</v>
      </c>
      <c r="B4" s="71" t="s">
        <v>374</v>
      </c>
      <c r="C4" s="72" t="s">
        <v>375</v>
      </c>
      <c r="D4" s="43" t="s">
        <v>186</v>
      </c>
      <c r="E4" s="43"/>
      <c r="F4" s="43"/>
      <c r="G4" s="43"/>
      <c r="H4" s="73"/>
      <c r="I4" s="43"/>
      <c r="J4" s="43"/>
      <c r="K4" s="43"/>
      <c r="L4" s="63"/>
      <c r="M4" s="73"/>
      <c r="N4" s="44"/>
    </row>
    <row r="5" ht="18.75" customHeight="1" spans="1:14">
      <c r="A5" s="16"/>
      <c r="B5" s="74"/>
      <c r="C5" s="75"/>
      <c r="D5" s="74" t="s">
        <v>55</v>
      </c>
      <c r="E5" s="74" t="s">
        <v>58</v>
      </c>
      <c r="F5" s="74" t="s">
        <v>369</v>
      </c>
      <c r="G5" s="74" t="s">
        <v>370</v>
      </c>
      <c r="H5" s="75" t="s">
        <v>371</v>
      </c>
      <c r="I5" s="88" t="s">
        <v>77</v>
      </c>
      <c r="J5" s="88"/>
      <c r="K5" s="88"/>
      <c r="L5" s="89"/>
      <c r="M5" s="90"/>
      <c r="N5" s="76"/>
    </row>
    <row r="6" ht="26.25" customHeight="1" spans="1:14">
      <c r="A6" s="18"/>
      <c r="B6" s="76"/>
      <c r="C6" s="77"/>
      <c r="D6" s="76"/>
      <c r="E6" s="76"/>
      <c r="F6" s="76"/>
      <c r="G6" s="76"/>
      <c r="H6" s="77"/>
      <c r="I6" s="76" t="s">
        <v>57</v>
      </c>
      <c r="J6" s="76" t="s">
        <v>64</v>
      </c>
      <c r="K6" s="76" t="s">
        <v>194</v>
      </c>
      <c r="L6" s="91" t="s">
        <v>66</v>
      </c>
      <c r="M6" s="77" t="s">
        <v>67</v>
      </c>
      <c r="N6" s="76" t="s">
        <v>68</v>
      </c>
    </row>
    <row r="7" ht="18.75" customHeight="1" spans="1:14">
      <c r="A7" s="78">
        <v>1</v>
      </c>
      <c r="B7" s="78">
        <v>2</v>
      </c>
      <c r="C7" s="78">
        <v>3</v>
      </c>
      <c r="D7" s="78">
        <v>4</v>
      </c>
      <c r="E7" s="78">
        <v>5</v>
      </c>
      <c r="F7" s="78">
        <v>6</v>
      </c>
      <c r="G7" s="78">
        <v>7</v>
      </c>
      <c r="H7" s="78">
        <v>8</v>
      </c>
      <c r="I7" s="78">
        <v>9</v>
      </c>
      <c r="J7" s="78">
        <v>10</v>
      </c>
      <c r="K7" s="78">
        <v>11</v>
      </c>
      <c r="L7" s="78">
        <v>12</v>
      </c>
      <c r="M7" s="78">
        <v>13</v>
      </c>
      <c r="N7" s="78">
        <v>14</v>
      </c>
    </row>
    <row r="8" ht="18.75" customHeight="1" spans="1:14">
      <c r="A8" s="79"/>
      <c r="B8" s="80"/>
      <c r="C8" s="81"/>
      <c r="D8" s="23"/>
      <c r="E8" s="23"/>
      <c r="F8" s="23"/>
      <c r="G8" s="23"/>
      <c r="H8" s="23"/>
      <c r="I8" s="23"/>
      <c r="J8" s="23"/>
      <c r="K8" s="23"/>
      <c r="L8" s="23"/>
      <c r="M8" s="23"/>
      <c r="N8" s="23"/>
    </row>
    <row r="9" ht="18.75" customHeight="1" spans="1:14">
      <c r="A9" s="79"/>
      <c r="B9" s="80"/>
      <c r="C9" s="81"/>
      <c r="D9" s="23"/>
      <c r="E9" s="23"/>
      <c r="F9" s="23"/>
      <c r="G9" s="23"/>
      <c r="H9" s="23"/>
      <c r="I9" s="23"/>
      <c r="J9" s="23"/>
      <c r="K9" s="23"/>
      <c r="L9" s="23"/>
      <c r="M9" s="23"/>
      <c r="N9" s="23"/>
    </row>
    <row r="10" ht="18.75" customHeight="1" spans="1:14">
      <c r="A10" s="82" t="s">
        <v>108</v>
      </c>
      <c r="B10" s="83"/>
      <c r="C10" s="84"/>
      <c r="D10" s="23"/>
      <c r="E10" s="23"/>
      <c r="F10" s="23"/>
      <c r="G10" s="23"/>
      <c r="H10" s="23"/>
      <c r="I10" s="23"/>
      <c r="J10" s="23"/>
      <c r="K10" s="23"/>
      <c r="L10" s="23"/>
      <c r="M10" s="23"/>
      <c r="N10" s="23"/>
    </row>
    <row r="12" customHeight="1" spans="2:2">
      <c r="B12" t="s">
        <v>376</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selection activeCell="D14" sqref="D14"/>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56"/>
      <c r="G1" s="37"/>
      <c r="H1" s="37"/>
      <c r="I1" s="37" t="s">
        <v>377</v>
      </c>
    </row>
    <row r="2" ht="27.75" customHeight="1" spans="1:9">
      <c r="A2" s="57" t="str">
        <f>"2025"&amp;"年县对下转移支付预算表"</f>
        <v>2025年县对下转移支付预算表</v>
      </c>
      <c r="B2" s="6"/>
      <c r="C2" s="6"/>
      <c r="D2" s="6"/>
      <c r="E2" s="6"/>
      <c r="F2" s="6"/>
      <c r="G2" s="50"/>
      <c r="H2" s="50"/>
      <c r="I2" s="6"/>
    </row>
    <row r="3" ht="18.75" customHeight="1" spans="1:9">
      <c r="A3" s="58" t="str">
        <f>"单位名称："&amp;"耿马傣族佤族自治县职业教育中心"</f>
        <v>单位名称：耿马傣族佤族自治县职业教育中心</v>
      </c>
      <c r="B3" s="59"/>
      <c r="C3" s="59"/>
      <c r="D3" s="60"/>
      <c r="E3" s="61"/>
      <c r="G3" s="62"/>
      <c r="H3" s="62"/>
      <c r="I3" s="37" t="s">
        <v>170</v>
      </c>
    </row>
    <row r="4" ht="18.75" customHeight="1" spans="1:9">
      <c r="A4" s="30" t="s">
        <v>378</v>
      </c>
      <c r="B4" s="12" t="s">
        <v>186</v>
      </c>
      <c r="C4" s="13"/>
      <c r="D4" s="13"/>
      <c r="E4" s="12" t="s">
        <v>379</v>
      </c>
      <c r="F4" s="13"/>
      <c r="G4" s="63"/>
      <c r="H4" s="63"/>
      <c r="I4" s="14"/>
    </row>
    <row r="5" ht="18.75" customHeight="1" spans="1:9">
      <c r="A5" s="32"/>
      <c r="B5" s="31" t="s">
        <v>55</v>
      </c>
      <c r="C5" s="11" t="s">
        <v>58</v>
      </c>
      <c r="D5" s="64" t="s">
        <v>380</v>
      </c>
      <c r="E5" s="65" t="s">
        <v>381</v>
      </c>
      <c r="F5" s="65" t="s">
        <v>381</v>
      </c>
      <c r="G5" s="65" t="s">
        <v>381</v>
      </c>
      <c r="H5" s="65" t="s">
        <v>381</v>
      </c>
      <c r="I5" s="65" t="s">
        <v>381</v>
      </c>
    </row>
    <row r="6" ht="18.75" customHeight="1" spans="1:9">
      <c r="A6" s="65">
        <v>1</v>
      </c>
      <c r="B6" s="65">
        <v>2</v>
      </c>
      <c r="C6" s="65">
        <v>3</v>
      </c>
      <c r="D6" s="65">
        <v>4</v>
      </c>
      <c r="E6" s="65">
        <v>5</v>
      </c>
      <c r="F6" s="65">
        <v>6</v>
      </c>
      <c r="G6" s="65">
        <v>7</v>
      </c>
      <c r="H6" s="65">
        <v>8</v>
      </c>
      <c r="I6" s="65">
        <v>9</v>
      </c>
    </row>
    <row r="7" ht="18.75" customHeight="1" spans="1:9">
      <c r="A7" s="33"/>
      <c r="B7" s="23"/>
      <c r="C7" s="23"/>
      <c r="D7" s="23"/>
      <c r="E7" s="23"/>
      <c r="F7" s="23"/>
      <c r="G7" s="23"/>
      <c r="H7" s="23"/>
      <c r="I7" s="23"/>
    </row>
    <row r="8" ht="18.75" customHeight="1" spans="1:9">
      <c r="A8" s="33"/>
      <c r="B8" s="23"/>
      <c r="C8" s="23"/>
      <c r="D8" s="23"/>
      <c r="E8" s="23"/>
      <c r="F8" s="23"/>
      <c r="G8" s="23"/>
      <c r="H8" s="23"/>
      <c r="I8" s="23"/>
    </row>
    <row r="10" customHeight="1" spans="1:1">
      <c r="A10" t="s">
        <v>382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8" sqref="B18"/>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383</v>
      </c>
    </row>
    <row r="2" ht="36" customHeight="1" spans="1:10">
      <c r="A2" s="5" t="str">
        <f>"2025"&amp;"年县对下转移支付绩效目标表"</f>
        <v>2025年县对下转移支付绩效目标表</v>
      </c>
      <c r="B2" s="6"/>
      <c r="C2" s="6"/>
      <c r="D2" s="6"/>
      <c r="E2" s="6"/>
      <c r="F2" s="50"/>
      <c r="G2" s="6"/>
      <c r="H2" s="50"/>
      <c r="I2" s="50"/>
      <c r="J2" s="6"/>
    </row>
    <row r="3" ht="18.75" customHeight="1" spans="1:8">
      <c r="A3" s="7" t="str">
        <f>"单位名称："&amp;"耿马傣族佤族自治县职业教育中心"</f>
        <v>单位名称：耿马傣族佤族自治县职业教育中心</v>
      </c>
      <c r="B3" s="3"/>
      <c r="C3" s="3"/>
      <c r="D3" s="3"/>
      <c r="E3" s="3"/>
      <c r="F3" s="51"/>
      <c r="G3" s="3"/>
      <c r="H3" s="51"/>
    </row>
    <row r="4" ht="18.75" customHeight="1" spans="1:10">
      <c r="A4" s="45" t="s">
        <v>285</v>
      </c>
      <c r="B4" s="45" t="s">
        <v>286</v>
      </c>
      <c r="C4" s="45" t="s">
        <v>287</v>
      </c>
      <c r="D4" s="45" t="s">
        <v>288</v>
      </c>
      <c r="E4" s="45" t="s">
        <v>289</v>
      </c>
      <c r="F4" s="52" t="s">
        <v>290</v>
      </c>
      <c r="G4" s="45" t="s">
        <v>291</v>
      </c>
      <c r="H4" s="52" t="s">
        <v>292</v>
      </c>
      <c r="I4" s="52" t="s">
        <v>293</v>
      </c>
      <c r="J4" s="45" t="s">
        <v>294</v>
      </c>
    </row>
    <row r="5" ht="18.75" customHeight="1" spans="1:10">
      <c r="A5" s="45">
        <v>1</v>
      </c>
      <c r="B5" s="45">
        <v>2</v>
      </c>
      <c r="C5" s="45">
        <v>3</v>
      </c>
      <c r="D5" s="45">
        <v>4</v>
      </c>
      <c r="E5" s="45">
        <v>5</v>
      </c>
      <c r="F5" s="52">
        <v>6</v>
      </c>
      <c r="G5" s="45">
        <v>7</v>
      </c>
      <c r="H5" s="52">
        <v>8</v>
      </c>
      <c r="I5" s="52">
        <v>9</v>
      </c>
      <c r="J5" s="45">
        <v>10</v>
      </c>
    </row>
    <row r="6" ht="18.75" customHeight="1" spans="1:10">
      <c r="A6" s="21"/>
      <c r="B6" s="46"/>
      <c r="C6" s="46"/>
      <c r="D6" s="46"/>
      <c r="E6" s="53"/>
      <c r="F6" s="54"/>
      <c r="G6" s="53"/>
      <c r="H6" s="54"/>
      <c r="I6" s="54"/>
      <c r="J6" s="53"/>
    </row>
    <row r="7" ht="18.75" customHeight="1" spans="1:10">
      <c r="A7" s="21"/>
      <c r="B7" s="21"/>
      <c r="C7" s="21"/>
      <c r="D7" s="21"/>
      <c r="E7" s="21"/>
      <c r="F7" s="55"/>
      <c r="G7" s="21"/>
      <c r="H7" s="21"/>
      <c r="I7" s="21"/>
      <c r="J7" s="21"/>
    </row>
    <row r="9" customHeight="1" spans="1:1">
      <c r="A9" t="s">
        <v>382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C16" sqref="C16"/>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384</v>
      </c>
    </row>
    <row r="2" ht="34.5" customHeight="1" spans="1:8">
      <c r="A2" s="39" t="str">
        <f>"2025"&amp;"年新增资产配置表"</f>
        <v>2025年新增资产配置表</v>
      </c>
      <c r="B2" s="6"/>
      <c r="C2" s="6"/>
      <c r="D2" s="6"/>
      <c r="E2" s="6"/>
      <c r="F2" s="6"/>
      <c r="G2" s="6"/>
      <c r="H2" s="6"/>
    </row>
    <row r="3" ht="18.75" customHeight="1" spans="1:8">
      <c r="A3" s="40" t="str">
        <f>"单位名称："&amp;"耿马傣族佤族自治县职业教育中心"</f>
        <v>单位名称：耿马傣族佤族自治县职业教育中心</v>
      </c>
      <c r="B3" s="8"/>
      <c r="C3" s="3"/>
      <c r="H3" s="41" t="s">
        <v>170</v>
      </c>
    </row>
    <row r="4" ht="18.75" customHeight="1" spans="1:8">
      <c r="A4" s="11" t="s">
        <v>179</v>
      </c>
      <c r="B4" s="11" t="s">
        <v>385</v>
      </c>
      <c r="C4" s="11" t="s">
        <v>386</v>
      </c>
      <c r="D4" s="11" t="s">
        <v>387</v>
      </c>
      <c r="E4" s="11" t="s">
        <v>388</v>
      </c>
      <c r="F4" s="42" t="s">
        <v>389</v>
      </c>
      <c r="G4" s="43"/>
      <c r="H4" s="44"/>
    </row>
    <row r="5" ht="18.75" customHeight="1" spans="1:8">
      <c r="A5" s="18"/>
      <c r="B5" s="18"/>
      <c r="C5" s="18"/>
      <c r="D5" s="18"/>
      <c r="E5" s="18"/>
      <c r="F5" s="45" t="s">
        <v>367</v>
      </c>
      <c r="G5" s="45" t="s">
        <v>390</v>
      </c>
      <c r="H5" s="45" t="s">
        <v>391</v>
      </c>
    </row>
    <row r="6" ht="18.75" customHeight="1" spans="1:8">
      <c r="A6" s="45">
        <v>1</v>
      </c>
      <c r="B6" s="45">
        <v>2</v>
      </c>
      <c r="C6" s="45">
        <v>3</v>
      </c>
      <c r="D6" s="45">
        <v>4</v>
      </c>
      <c r="E6" s="45">
        <v>5</v>
      </c>
      <c r="F6" s="45">
        <v>6</v>
      </c>
      <c r="G6" s="45">
        <v>7</v>
      </c>
      <c r="H6" s="45">
        <v>8</v>
      </c>
    </row>
    <row r="7" ht="18.75" customHeight="1" spans="1:8">
      <c r="A7" s="46"/>
      <c r="B7" s="46"/>
      <c r="C7" s="33"/>
      <c r="D7" s="33"/>
      <c r="E7" s="33"/>
      <c r="F7" s="47"/>
      <c r="G7" s="23"/>
      <c r="H7" s="23"/>
    </row>
    <row r="8" ht="18.75" customHeight="1" spans="1:8">
      <c r="A8" s="25" t="s">
        <v>55</v>
      </c>
      <c r="B8" s="48"/>
      <c r="C8" s="48"/>
      <c r="D8" s="48"/>
      <c r="E8" s="49"/>
      <c r="F8" s="47"/>
      <c r="G8" s="23"/>
      <c r="H8" s="23"/>
    </row>
    <row r="10" customHeight="1" spans="1:1">
      <c r="A10" t="s">
        <v>392</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393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"单位名称："&amp;"耿马傣族佤族自治县职业教育中心"</f>
        <v>单位名称：耿马傣族佤族自治县职业教育中心</v>
      </c>
      <c r="B3" s="8"/>
      <c r="C3" s="8"/>
      <c r="D3" s="8"/>
      <c r="E3" s="8"/>
      <c r="F3" s="8"/>
      <c r="G3" s="8"/>
      <c r="H3" s="9"/>
      <c r="I3" s="9"/>
      <c r="J3" s="9"/>
      <c r="K3" s="4" t="s">
        <v>170</v>
      </c>
    </row>
    <row r="4" ht="18.75" customHeight="1" spans="1:11">
      <c r="A4" s="10" t="s">
        <v>256</v>
      </c>
      <c r="B4" s="10" t="s">
        <v>181</v>
      </c>
      <c r="C4" s="10" t="s">
        <v>257</v>
      </c>
      <c r="D4" s="11" t="s">
        <v>182</v>
      </c>
      <c r="E4" s="11" t="s">
        <v>183</v>
      </c>
      <c r="F4" s="11" t="s">
        <v>258</v>
      </c>
      <c r="G4" s="11" t="s">
        <v>259</v>
      </c>
      <c r="H4" s="30" t="s">
        <v>55</v>
      </c>
      <c r="I4" s="12" t="s">
        <v>394</v>
      </c>
      <c r="J4" s="13"/>
      <c r="K4" s="14"/>
    </row>
    <row r="5" ht="18.75" customHeight="1" spans="1:11">
      <c r="A5" s="15"/>
      <c r="B5" s="15"/>
      <c r="C5" s="15"/>
      <c r="D5" s="16"/>
      <c r="E5" s="16"/>
      <c r="F5" s="16"/>
      <c r="G5" s="16"/>
      <c r="H5" s="31"/>
      <c r="I5" s="11" t="s">
        <v>58</v>
      </c>
      <c r="J5" s="11" t="s">
        <v>59</v>
      </c>
      <c r="K5" s="11" t="s">
        <v>60</v>
      </c>
    </row>
    <row r="6" ht="18.75" customHeight="1" spans="1:11">
      <c r="A6" s="17"/>
      <c r="B6" s="17"/>
      <c r="C6" s="17"/>
      <c r="D6" s="18"/>
      <c r="E6" s="18"/>
      <c r="F6" s="18"/>
      <c r="G6" s="18"/>
      <c r="H6" s="32"/>
      <c r="I6" s="18" t="s">
        <v>57</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108</v>
      </c>
      <c r="B10" s="35"/>
      <c r="C10" s="35"/>
      <c r="D10" s="35"/>
      <c r="E10" s="35"/>
      <c r="F10" s="35"/>
      <c r="G10" s="36"/>
      <c r="H10" s="23"/>
      <c r="I10" s="23"/>
      <c r="J10" s="23"/>
      <c r="K10" s="23"/>
    </row>
    <row r="12" customHeight="1" spans="1:1">
      <c r="A12" t="s">
        <v>395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B16" sqref="B1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396</v>
      </c>
    </row>
    <row r="2" ht="36.75" customHeight="1" spans="1:7">
      <c r="A2" s="5" t="str">
        <f>"2025"&amp;"年部门项目中期规划预算表"</f>
        <v>2025年部门项目中期规划预算表</v>
      </c>
      <c r="B2" s="6"/>
      <c r="C2" s="6"/>
      <c r="D2" s="6"/>
      <c r="E2" s="6"/>
      <c r="F2" s="6"/>
      <c r="G2" s="6"/>
    </row>
    <row r="3" ht="18.75" customHeight="1" spans="1:7">
      <c r="A3" s="7" t="str">
        <f>"单位名称："&amp;"耿马傣族佤族自治县职业教育中心"</f>
        <v>单位名称：耿马傣族佤族自治县职业教育中心</v>
      </c>
      <c r="B3" s="8"/>
      <c r="C3" s="8"/>
      <c r="D3" s="8"/>
      <c r="E3" s="9"/>
      <c r="F3" s="9"/>
      <c r="G3" s="4" t="s">
        <v>170</v>
      </c>
    </row>
    <row r="4" ht="18.75" customHeight="1" spans="1:7">
      <c r="A4" s="10" t="s">
        <v>257</v>
      </c>
      <c r="B4" s="10" t="s">
        <v>256</v>
      </c>
      <c r="C4" s="10" t="s">
        <v>181</v>
      </c>
      <c r="D4" s="11" t="s">
        <v>397</v>
      </c>
      <c r="E4" s="12" t="s">
        <v>58</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57</v>
      </c>
      <c r="F6" s="17"/>
      <c r="G6" s="18"/>
    </row>
    <row r="7" ht="18.75" customHeight="1" spans="1:7">
      <c r="A7" s="19">
        <v>1</v>
      </c>
      <c r="B7" s="19">
        <v>2</v>
      </c>
      <c r="C7" s="19">
        <v>3</v>
      </c>
      <c r="D7" s="19">
        <v>4</v>
      </c>
      <c r="E7" s="19">
        <v>5</v>
      </c>
      <c r="F7" s="19">
        <v>6</v>
      </c>
      <c r="G7" s="20">
        <v>7</v>
      </c>
    </row>
    <row r="8" ht="18.75" customHeight="1" spans="1:7">
      <c r="A8" s="21" t="s">
        <v>70</v>
      </c>
      <c r="B8" s="22"/>
      <c r="C8" s="22"/>
      <c r="D8" s="21"/>
      <c r="E8" s="23">
        <v>405650</v>
      </c>
      <c r="F8" s="23"/>
      <c r="G8" s="23"/>
    </row>
    <row r="9" ht="18.75" customHeight="1" spans="1:7">
      <c r="A9" s="21"/>
      <c r="B9" s="21" t="s">
        <v>398</v>
      </c>
      <c r="C9" s="21" t="s">
        <v>269</v>
      </c>
      <c r="D9" s="21" t="s">
        <v>399</v>
      </c>
      <c r="E9" s="23">
        <v>25650</v>
      </c>
      <c r="F9" s="23"/>
      <c r="G9" s="23"/>
    </row>
    <row r="10" ht="18.75" customHeight="1" spans="1:7">
      <c r="A10" s="24"/>
      <c r="B10" s="21" t="s">
        <v>400</v>
      </c>
      <c r="C10" s="21" t="s">
        <v>262</v>
      </c>
      <c r="D10" s="21" t="s">
        <v>399</v>
      </c>
      <c r="E10" s="23">
        <v>380000</v>
      </c>
      <c r="F10" s="23"/>
      <c r="G10" s="23"/>
    </row>
    <row r="11" ht="18.75" customHeight="1" spans="1:7">
      <c r="A11" s="25" t="s">
        <v>55</v>
      </c>
      <c r="B11" s="26" t="s">
        <v>401</v>
      </c>
      <c r="C11" s="26"/>
      <c r="D11" s="27"/>
      <c r="E11" s="23">
        <v>405650</v>
      </c>
      <c r="F11" s="23"/>
      <c r="G11" s="23"/>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E1" workbookViewId="0">
      <selection activeCell="G36" sqref="G36"/>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187"/>
      <c r="O1" s="66"/>
      <c r="P1" s="66"/>
      <c r="Q1" s="66"/>
      <c r="R1" s="66"/>
      <c r="S1" s="37" t="s">
        <v>52</v>
      </c>
    </row>
    <row r="2" ht="57.75" customHeight="1" spans="1:19">
      <c r="A2" s="124" t="str">
        <f>"2025"&amp;"年部门收入预算表"</f>
        <v>2025年部门收入预算表</v>
      </c>
      <c r="B2" s="172"/>
      <c r="C2" s="172"/>
      <c r="D2" s="172"/>
      <c r="E2" s="172"/>
      <c r="F2" s="172"/>
      <c r="G2" s="172"/>
      <c r="H2" s="172"/>
      <c r="I2" s="172"/>
      <c r="J2" s="172"/>
      <c r="K2" s="172"/>
      <c r="L2" s="172"/>
      <c r="M2" s="172"/>
      <c r="N2" s="172"/>
      <c r="O2" s="188"/>
      <c r="P2" s="188"/>
      <c r="Q2" s="188"/>
      <c r="R2" s="188"/>
      <c r="S2" s="188"/>
    </row>
    <row r="3" ht="18.75" customHeight="1" spans="1:19">
      <c r="A3" s="40" t="str">
        <f>"单位名称："&amp;"耿马傣族佤族自治县职业教育中心"</f>
        <v>单位名称：耿马傣族佤族自治县职业教育中心</v>
      </c>
      <c r="B3" s="92"/>
      <c r="C3" s="92"/>
      <c r="D3" s="92"/>
      <c r="E3" s="92"/>
      <c r="F3" s="92"/>
      <c r="G3" s="92"/>
      <c r="H3" s="92"/>
      <c r="I3" s="92"/>
      <c r="J3" s="70"/>
      <c r="K3" s="92"/>
      <c r="L3" s="92"/>
      <c r="M3" s="92"/>
      <c r="N3" s="92"/>
      <c r="O3" s="70"/>
      <c r="P3" s="70"/>
      <c r="Q3" s="70"/>
      <c r="R3" s="70"/>
      <c r="S3" s="37" t="s">
        <v>1</v>
      </c>
    </row>
    <row r="4" ht="18.75" customHeight="1" spans="1:19">
      <c r="A4" s="173" t="s">
        <v>53</v>
      </c>
      <c r="B4" s="174" t="s">
        <v>54</v>
      </c>
      <c r="C4" s="174" t="s">
        <v>55</v>
      </c>
      <c r="D4" s="175" t="s">
        <v>56</v>
      </c>
      <c r="E4" s="176"/>
      <c r="F4" s="176"/>
      <c r="G4" s="176"/>
      <c r="H4" s="176"/>
      <c r="I4" s="176"/>
      <c r="J4" s="189"/>
      <c r="K4" s="176"/>
      <c r="L4" s="176"/>
      <c r="M4" s="176"/>
      <c r="N4" s="190"/>
      <c r="O4" s="175" t="s">
        <v>45</v>
      </c>
      <c r="P4" s="175"/>
      <c r="Q4" s="175"/>
      <c r="R4" s="175"/>
      <c r="S4" s="193"/>
    </row>
    <row r="5" ht="18.75" customHeight="1" spans="1:19">
      <c r="A5" s="177"/>
      <c r="B5" s="178"/>
      <c r="C5" s="178"/>
      <c r="D5" s="179" t="s">
        <v>57</v>
      </c>
      <c r="E5" s="179" t="s">
        <v>58</v>
      </c>
      <c r="F5" s="179" t="s">
        <v>59</v>
      </c>
      <c r="G5" s="179" t="s">
        <v>60</v>
      </c>
      <c r="H5" s="179" t="s">
        <v>61</v>
      </c>
      <c r="I5" s="191" t="s">
        <v>62</v>
      </c>
      <c r="J5" s="191"/>
      <c r="K5" s="191"/>
      <c r="L5" s="191"/>
      <c r="M5" s="191"/>
      <c r="N5" s="182"/>
      <c r="O5" s="179" t="s">
        <v>57</v>
      </c>
      <c r="P5" s="179" t="s">
        <v>58</v>
      </c>
      <c r="Q5" s="179" t="s">
        <v>59</v>
      </c>
      <c r="R5" s="179" t="s">
        <v>60</v>
      </c>
      <c r="S5" s="179" t="s">
        <v>63</v>
      </c>
    </row>
    <row r="6" ht="18.75" customHeight="1" spans="1:19">
      <c r="A6" s="180"/>
      <c r="B6" s="181"/>
      <c r="C6" s="181"/>
      <c r="D6" s="182"/>
      <c r="E6" s="182"/>
      <c r="F6" s="182"/>
      <c r="G6" s="182"/>
      <c r="H6" s="182"/>
      <c r="I6" s="181" t="s">
        <v>57</v>
      </c>
      <c r="J6" s="181" t="s">
        <v>64</v>
      </c>
      <c r="K6" s="181" t="s">
        <v>65</v>
      </c>
      <c r="L6" s="181" t="s">
        <v>66</v>
      </c>
      <c r="M6" s="181" t="s">
        <v>67</v>
      </c>
      <c r="N6" s="181" t="s">
        <v>68</v>
      </c>
      <c r="O6" s="192"/>
      <c r="P6" s="192"/>
      <c r="Q6" s="192"/>
      <c r="R6" s="192"/>
      <c r="S6" s="18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83" t="s">
        <v>69</v>
      </c>
      <c r="B8" s="184" t="s">
        <v>70</v>
      </c>
      <c r="C8" s="23">
        <v>7553833.64</v>
      </c>
      <c r="D8" s="23">
        <v>7553833.64</v>
      </c>
      <c r="E8" s="23">
        <v>7352833.64</v>
      </c>
      <c r="F8" s="23"/>
      <c r="G8" s="23"/>
      <c r="H8" s="23"/>
      <c r="I8" s="23">
        <v>201000</v>
      </c>
      <c r="J8" s="23"/>
      <c r="K8" s="23"/>
      <c r="L8" s="23"/>
      <c r="M8" s="23"/>
      <c r="N8" s="23">
        <v>201000</v>
      </c>
      <c r="O8" s="23"/>
      <c r="P8" s="23"/>
      <c r="Q8" s="23"/>
      <c r="R8" s="23"/>
      <c r="S8" s="23"/>
    </row>
    <row r="9" ht="18.75" customHeight="1" spans="1:19">
      <c r="A9" s="185" t="s">
        <v>55</v>
      </c>
      <c r="B9" s="186"/>
      <c r="C9" s="23">
        <v>7553833.64</v>
      </c>
      <c r="D9" s="23">
        <v>7553833.64</v>
      </c>
      <c r="E9" s="23">
        <v>7352833.64</v>
      </c>
      <c r="F9" s="23"/>
      <c r="G9" s="23"/>
      <c r="H9" s="23"/>
      <c r="I9" s="23">
        <v>201000</v>
      </c>
      <c r="J9" s="23"/>
      <c r="K9" s="23"/>
      <c r="L9" s="23"/>
      <c r="M9" s="23"/>
      <c r="N9" s="23">
        <v>201000</v>
      </c>
      <c r="O9" s="23"/>
      <c r="P9" s="23"/>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topLeftCell="I12" workbookViewId="0">
      <selection activeCell="G36" sqref="G36"/>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63"/>
      <c r="E1" s="1"/>
      <c r="F1" s="1"/>
      <c r="G1" s="1"/>
      <c r="H1" s="163"/>
      <c r="I1" s="1"/>
      <c r="J1" s="163"/>
      <c r="K1" s="1"/>
      <c r="L1" s="1"/>
      <c r="M1" s="1"/>
      <c r="N1" s="1"/>
      <c r="O1" s="38" t="s">
        <v>71</v>
      </c>
    </row>
    <row r="2" ht="42" customHeight="1" spans="1:15">
      <c r="A2" s="5" t="str">
        <f>"2025"&amp;"年部门支出预算表"</f>
        <v>2025年部门支出预算表</v>
      </c>
      <c r="B2" s="164"/>
      <c r="C2" s="164"/>
      <c r="D2" s="164"/>
      <c r="E2" s="164"/>
      <c r="F2" s="164"/>
      <c r="G2" s="164"/>
      <c r="H2" s="164"/>
      <c r="I2" s="164"/>
      <c r="J2" s="164"/>
      <c r="K2" s="164"/>
      <c r="L2" s="164"/>
      <c r="M2" s="164"/>
      <c r="N2" s="164"/>
      <c r="O2" s="164"/>
    </row>
    <row r="3" ht="18.75" customHeight="1" spans="1:15">
      <c r="A3" s="165" t="str">
        <f>"单位名称："&amp;"耿马傣族佤族自治县职业教育中心"</f>
        <v>单位名称：耿马傣族佤族自治县职业教育中心</v>
      </c>
      <c r="B3" s="166"/>
      <c r="C3" s="61"/>
      <c r="D3" s="29"/>
      <c r="E3" s="61"/>
      <c r="F3" s="61"/>
      <c r="G3" s="61"/>
      <c r="H3" s="29"/>
      <c r="I3" s="61"/>
      <c r="J3" s="29"/>
      <c r="K3" s="61"/>
      <c r="L3" s="61"/>
      <c r="M3" s="171"/>
      <c r="N3" s="171"/>
      <c r="O3" s="38" t="s">
        <v>1</v>
      </c>
    </row>
    <row r="4" ht="18.75" customHeight="1" spans="1:15">
      <c r="A4" s="10" t="s">
        <v>72</v>
      </c>
      <c r="B4" s="10" t="s">
        <v>73</v>
      </c>
      <c r="C4" s="10" t="s">
        <v>55</v>
      </c>
      <c r="D4" s="12" t="s">
        <v>58</v>
      </c>
      <c r="E4" s="73" t="s">
        <v>74</v>
      </c>
      <c r="F4" s="133" t="s">
        <v>75</v>
      </c>
      <c r="G4" s="10" t="s">
        <v>59</v>
      </c>
      <c r="H4" s="10" t="s">
        <v>60</v>
      </c>
      <c r="I4" s="10" t="s">
        <v>76</v>
      </c>
      <c r="J4" s="12" t="s">
        <v>77</v>
      </c>
      <c r="K4" s="13"/>
      <c r="L4" s="13"/>
      <c r="M4" s="13"/>
      <c r="N4" s="13"/>
      <c r="O4" s="14"/>
    </row>
    <row r="5" ht="30" customHeight="1" spans="1:15">
      <c r="A5" s="18"/>
      <c r="B5" s="18"/>
      <c r="C5" s="18"/>
      <c r="D5" s="65" t="s">
        <v>57</v>
      </c>
      <c r="E5" s="91" t="s">
        <v>74</v>
      </c>
      <c r="F5" s="91" t="s">
        <v>75</v>
      </c>
      <c r="G5" s="18"/>
      <c r="H5" s="18"/>
      <c r="I5" s="18"/>
      <c r="J5" s="65" t="s">
        <v>57</v>
      </c>
      <c r="K5" s="45" t="s">
        <v>78</v>
      </c>
      <c r="L5" s="45" t="s">
        <v>79</v>
      </c>
      <c r="M5" s="45" t="s">
        <v>80</v>
      </c>
      <c r="N5" s="45" t="s">
        <v>81</v>
      </c>
      <c r="O5" s="45" t="s">
        <v>82</v>
      </c>
    </row>
    <row r="6" ht="18.75" customHeight="1" spans="1:15">
      <c r="A6" s="114">
        <v>1</v>
      </c>
      <c r="B6" s="114">
        <v>2</v>
      </c>
      <c r="C6" s="65">
        <v>3</v>
      </c>
      <c r="D6" s="65">
        <v>4</v>
      </c>
      <c r="E6" s="65">
        <v>5</v>
      </c>
      <c r="F6" s="65">
        <v>6</v>
      </c>
      <c r="G6" s="65">
        <v>7</v>
      </c>
      <c r="H6" s="65">
        <v>8</v>
      </c>
      <c r="I6" s="65">
        <v>9</v>
      </c>
      <c r="J6" s="65">
        <v>10</v>
      </c>
      <c r="K6" s="65">
        <v>11</v>
      </c>
      <c r="L6" s="65">
        <v>12</v>
      </c>
      <c r="M6" s="65">
        <v>13</v>
      </c>
      <c r="N6" s="65">
        <v>14</v>
      </c>
      <c r="O6" s="65">
        <v>15</v>
      </c>
    </row>
    <row r="7" ht="18.75" customHeight="1" spans="1:15">
      <c r="A7" s="128" t="s">
        <v>83</v>
      </c>
      <c r="B7" s="152" t="s">
        <v>84</v>
      </c>
      <c r="C7" s="23">
        <v>5199153.27</v>
      </c>
      <c r="D7" s="23">
        <v>5119153.27</v>
      </c>
      <c r="E7" s="23">
        <v>4713503.27</v>
      </c>
      <c r="F7" s="23">
        <v>405650</v>
      </c>
      <c r="G7" s="23"/>
      <c r="H7" s="23"/>
      <c r="I7" s="23">
        <v>80000</v>
      </c>
      <c r="J7" s="23"/>
      <c r="K7" s="23"/>
      <c r="L7" s="23"/>
      <c r="M7" s="23"/>
      <c r="N7" s="23"/>
      <c r="O7" s="23"/>
    </row>
    <row r="8" ht="18.75" customHeight="1" spans="1:15">
      <c r="A8" s="167" t="s">
        <v>85</v>
      </c>
      <c r="B8" s="168" t="str">
        <f>"  "&amp;"职业教育"</f>
        <v>  职业教育</v>
      </c>
      <c r="C8" s="23">
        <v>5151585.27</v>
      </c>
      <c r="D8" s="23">
        <v>5071585.27</v>
      </c>
      <c r="E8" s="23">
        <v>4665935.27</v>
      </c>
      <c r="F8" s="23">
        <v>405650</v>
      </c>
      <c r="G8" s="23"/>
      <c r="H8" s="23"/>
      <c r="I8" s="23">
        <v>80000</v>
      </c>
      <c r="J8" s="23"/>
      <c r="K8" s="23"/>
      <c r="L8" s="23"/>
      <c r="M8" s="23"/>
      <c r="N8" s="23"/>
      <c r="O8" s="23"/>
    </row>
    <row r="9" ht="18.75" customHeight="1" spans="1:15">
      <c r="A9" s="167" t="s">
        <v>86</v>
      </c>
      <c r="B9" s="168" t="str">
        <f>"    "&amp;"中等职业教育"</f>
        <v>    中等职业教育</v>
      </c>
      <c r="C9" s="23">
        <v>5151585.27</v>
      </c>
      <c r="D9" s="23">
        <v>5071585.27</v>
      </c>
      <c r="E9" s="23">
        <v>4665935.27</v>
      </c>
      <c r="F9" s="23">
        <v>405650</v>
      </c>
      <c r="G9" s="23"/>
      <c r="H9" s="23"/>
      <c r="I9" s="23">
        <v>80000</v>
      </c>
      <c r="J9" s="23"/>
      <c r="K9" s="23"/>
      <c r="L9" s="23"/>
      <c r="M9" s="23"/>
      <c r="N9" s="23"/>
      <c r="O9" s="23"/>
    </row>
    <row r="10" ht="18.75" customHeight="1" spans="1:15">
      <c r="A10" s="167" t="s">
        <v>87</v>
      </c>
      <c r="B10" s="168" t="str">
        <f>"  "&amp;"教育费附加安排的支出"</f>
        <v>  教育费附加安排的支出</v>
      </c>
      <c r="C10" s="23">
        <v>47568</v>
      </c>
      <c r="D10" s="23">
        <v>47568</v>
      </c>
      <c r="E10" s="23">
        <v>47568</v>
      </c>
      <c r="F10" s="23"/>
      <c r="G10" s="23"/>
      <c r="H10" s="23"/>
      <c r="I10" s="23"/>
      <c r="J10" s="23"/>
      <c r="K10" s="23"/>
      <c r="L10" s="23"/>
      <c r="M10" s="23"/>
      <c r="N10" s="23"/>
      <c r="O10" s="23"/>
    </row>
    <row r="11" ht="18.75" customHeight="1" spans="1:15">
      <c r="A11" s="167" t="s">
        <v>88</v>
      </c>
      <c r="B11" s="168" t="str">
        <f>"    "&amp;"其他教育费附加安排的支出"</f>
        <v>    其他教育费附加安排的支出</v>
      </c>
      <c r="C11" s="23">
        <v>47568</v>
      </c>
      <c r="D11" s="23">
        <v>47568</v>
      </c>
      <c r="E11" s="23">
        <v>47568</v>
      </c>
      <c r="F11" s="23"/>
      <c r="G11" s="23"/>
      <c r="H11" s="23"/>
      <c r="I11" s="23"/>
      <c r="J11" s="23"/>
      <c r="K11" s="23"/>
      <c r="L11" s="23"/>
      <c r="M11" s="23"/>
      <c r="N11" s="23"/>
      <c r="O11" s="23"/>
    </row>
    <row r="12" ht="18.75" customHeight="1" spans="1:15">
      <c r="A12" s="128" t="s">
        <v>89</v>
      </c>
      <c r="B12" s="152" t="s">
        <v>90</v>
      </c>
      <c r="C12" s="23">
        <v>1501214.04</v>
      </c>
      <c r="D12" s="23">
        <v>1501214.04</v>
      </c>
      <c r="E12" s="23">
        <v>1501214.04</v>
      </c>
      <c r="F12" s="23"/>
      <c r="G12" s="23"/>
      <c r="H12" s="23"/>
      <c r="I12" s="23"/>
      <c r="J12" s="23"/>
      <c r="K12" s="23"/>
      <c r="L12" s="23"/>
      <c r="M12" s="23"/>
      <c r="N12" s="23"/>
      <c r="O12" s="23"/>
    </row>
    <row r="13" ht="18.75" customHeight="1" spans="1:15">
      <c r="A13" s="167" t="s">
        <v>91</v>
      </c>
      <c r="B13" s="168" t="str">
        <f>"  "&amp;"行政事业单位养老支出"</f>
        <v>  行政事业单位养老支出</v>
      </c>
      <c r="C13" s="23">
        <v>1491040.44</v>
      </c>
      <c r="D13" s="23">
        <v>1491040.44</v>
      </c>
      <c r="E13" s="23">
        <v>1491040.44</v>
      </c>
      <c r="F13" s="23"/>
      <c r="G13" s="23"/>
      <c r="H13" s="23"/>
      <c r="I13" s="23"/>
      <c r="J13" s="23"/>
      <c r="K13" s="23"/>
      <c r="L13" s="23"/>
      <c r="M13" s="23"/>
      <c r="N13" s="23"/>
      <c r="O13" s="23"/>
    </row>
    <row r="14" ht="18.75" customHeight="1" spans="1:15">
      <c r="A14" s="167" t="s">
        <v>92</v>
      </c>
      <c r="B14" s="168" t="str">
        <f>"    "&amp;"事业单位离退休"</f>
        <v>    事业单位离退休</v>
      </c>
      <c r="C14" s="23">
        <v>897612.6</v>
      </c>
      <c r="D14" s="23">
        <v>897612.6</v>
      </c>
      <c r="E14" s="23">
        <v>897612.6</v>
      </c>
      <c r="F14" s="23"/>
      <c r="G14" s="23"/>
      <c r="H14" s="23"/>
      <c r="I14" s="23"/>
      <c r="J14" s="23"/>
      <c r="K14" s="23"/>
      <c r="L14" s="23"/>
      <c r="M14" s="23"/>
      <c r="N14" s="23"/>
      <c r="O14" s="23"/>
    </row>
    <row r="15" ht="18.75" customHeight="1" spans="1:15">
      <c r="A15" s="167" t="s">
        <v>93</v>
      </c>
      <c r="B15" s="168" t="str">
        <f>"    "&amp;"机关事业单位基本养老保险缴费支出"</f>
        <v>    机关事业单位基本养老保险缴费支出</v>
      </c>
      <c r="C15" s="23">
        <v>593427.84</v>
      </c>
      <c r="D15" s="23">
        <v>593427.84</v>
      </c>
      <c r="E15" s="23">
        <v>593427.84</v>
      </c>
      <c r="F15" s="23"/>
      <c r="G15" s="23"/>
      <c r="H15" s="23"/>
      <c r="I15" s="23"/>
      <c r="J15" s="23"/>
      <c r="K15" s="23"/>
      <c r="L15" s="23"/>
      <c r="M15" s="23"/>
      <c r="N15" s="23"/>
      <c r="O15" s="23"/>
    </row>
    <row r="16" ht="18.75" customHeight="1" spans="1:15">
      <c r="A16" s="167" t="s">
        <v>94</v>
      </c>
      <c r="B16" s="168" t="str">
        <f>"  "&amp;"抚恤"</f>
        <v>  抚恤</v>
      </c>
      <c r="C16" s="23">
        <v>10173.6</v>
      </c>
      <c r="D16" s="23">
        <v>10173.6</v>
      </c>
      <c r="E16" s="23">
        <v>10173.6</v>
      </c>
      <c r="F16" s="23"/>
      <c r="G16" s="23"/>
      <c r="H16" s="23"/>
      <c r="I16" s="23"/>
      <c r="J16" s="23"/>
      <c r="K16" s="23"/>
      <c r="L16" s="23"/>
      <c r="M16" s="23"/>
      <c r="N16" s="23"/>
      <c r="O16" s="23"/>
    </row>
    <row r="17" ht="18.75" customHeight="1" spans="1:15">
      <c r="A17" s="167" t="s">
        <v>95</v>
      </c>
      <c r="B17" s="168" t="str">
        <f>"    "&amp;"死亡抚恤"</f>
        <v>    死亡抚恤</v>
      </c>
      <c r="C17" s="23">
        <v>10173.6</v>
      </c>
      <c r="D17" s="23">
        <v>10173.6</v>
      </c>
      <c r="E17" s="23">
        <v>10173.6</v>
      </c>
      <c r="F17" s="23"/>
      <c r="G17" s="23"/>
      <c r="H17" s="23"/>
      <c r="I17" s="23"/>
      <c r="J17" s="23"/>
      <c r="K17" s="23"/>
      <c r="L17" s="23"/>
      <c r="M17" s="23"/>
      <c r="N17" s="23"/>
      <c r="O17" s="23"/>
    </row>
    <row r="18" ht="18.75" customHeight="1" spans="1:15">
      <c r="A18" s="128" t="s">
        <v>96</v>
      </c>
      <c r="B18" s="152" t="s">
        <v>97</v>
      </c>
      <c r="C18" s="23">
        <v>287395.45</v>
      </c>
      <c r="D18" s="23">
        <v>287395.45</v>
      </c>
      <c r="E18" s="23">
        <v>287395.45</v>
      </c>
      <c r="F18" s="23"/>
      <c r="G18" s="23"/>
      <c r="H18" s="23"/>
      <c r="I18" s="23"/>
      <c r="J18" s="23"/>
      <c r="K18" s="23"/>
      <c r="L18" s="23"/>
      <c r="M18" s="23"/>
      <c r="N18" s="23"/>
      <c r="O18" s="23"/>
    </row>
    <row r="19" ht="18.75" customHeight="1" spans="1:15">
      <c r="A19" s="167" t="s">
        <v>98</v>
      </c>
      <c r="B19" s="168" t="str">
        <f>"  "&amp;"行政事业单位医疗"</f>
        <v>  行政事业单位医疗</v>
      </c>
      <c r="C19" s="23">
        <v>287395.45</v>
      </c>
      <c r="D19" s="23">
        <v>287395.45</v>
      </c>
      <c r="E19" s="23">
        <v>287395.45</v>
      </c>
      <c r="F19" s="23"/>
      <c r="G19" s="23"/>
      <c r="H19" s="23"/>
      <c r="I19" s="23"/>
      <c r="J19" s="23"/>
      <c r="K19" s="23"/>
      <c r="L19" s="23"/>
      <c r="M19" s="23"/>
      <c r="N19" s="23"/>
      <c r="O19" s="23"/>
    </row>
    <row r="20" ht="18.75" customHeight="1" spans="1:15">
      <c r="A20" s="167" t="s">
        <v>99</v>
      </c>
      <c r="B20" s="168" t="str">
        <f>"    "&amp;"事业单位医疗"</f>
        <v>    事业单位医疗</v>
      </c>
      <c r="C20" s="23">
        <v>263333.6</v>
      </c>
      <c r="D20" s="23">
        <v>263333.6</v>
      </c>
      <c r="E20" s="23">
        <v>263333.6</v>
      </c>
      <c r="F20" s="23"/>
      <c r="G20" s="23"/>
      <c r="H20" s="23"/>
      <c r="I20" s="23"/>
      <c r="J20" s="23"/>
      <c r="K20" s="23"/>
      <c r="L20" s="23"/>
      <c r="M20" s="23"/>
      <c r="N20" s="23"/>
      <c r="O20" s="23"/>
    </row>
    <row r="21" ht="18.75" customHeight="1" spans="1:15">
      <c r="A21" s="167" t="s">
        <v>100</v>
      </c>
      <c r="B21" s="168" t="str">
        <f>"    "&amp;"其他行政事业单位医疗支出"</f>
        <v>    其他行政事业单位医疗支出</v>
      </c>
      <c r="C21" s="23">
        <v>24061.85</v>
      </c>
      <c r="D21" s="23">
        <v>24061.85</v>
      </c>
      <c r="E21" s="23">
        <v>24061.85</v>
      </c>
      <c r="F21" s="23"/>
      <c r="G21" s="23"/>
      <c r="H21" s="23"/>
      <c r="I21" s="23"/>
      <c r="J21" s="23"/>
      <c r="K21" s="23"/>
      <c r="L21" s="23"/>
      <c r="M21" s="23"/>
      <c r="N21" s="23"/>
      <c r="O21" s="23"/>
    </row>
    <row r="22" ht="18.75" customHeight="1" spans="1:15">
      <c r="A22" s="128" t="s">
        <v>101</v>
      </c>
      <c r="B22" s="152" t="s">
        <v>102</v>
      </c>
      <c r="C22" s="23">
        <v>445070.88</v>
      </c>
      <c r="D22" s="23">
        <v>445070.88</v>
      </c>
      <c r="E22" s="23">
        <v>445070.88</v>
      </c>
      <c r="F22" s="23"/>
      <c r="G22" s="23"/>
      <c r="H22" s="23"/>
      <c r="I22" s="23"/>
      <c r="J22" s="23"/>
      <c r="K22" s="23"/>
      <c r="L22" s="23"/>
      <c r="M22" s="23"/>
      <c r="N22" s="23"/>
      <c r="O22" s="23"/>
    </row>
    <row r="23" ht="18.75" customHeight="1" spans="1:15">
      <c r="A23" s="167" t="s">
        <v>103</v>
      </c>
      <c r="B23" s="168" t="str">
        <f>"  "&amp;"住房改革支出"</f>
        <v>  住房改革支出</v>
      </c>
      <c r="C23" s="23">
        <v>445070.88</v>
      </c>
      <c r="D23" s="23">
        <v>445070.88</v>
      </c>
      <c r="E23" s="23">
        <v>445070.88</v>
      </c>
      <c r="F23" s="23"/>
      <c r="G23" s="23"/>
      <c r="H23" s="23"/>
      <c r="I23" s="23"/>
      <c r="J23" s="23"/>
      <c r="K23" s="23"/>
      <c r="L23" s="23"/>
      <c r="M23" s="23"/>
      <c r="N23" s="23"/>
      <c r="O23" s="23"/>
    </row>
    <row r="24" ht="18.75" customHeight="1" spans="1:15">
      <c r="A24" s="167" t="s">
        <v>104</v>
      </c>
      <c r="B24" s="168" t="str">
        <f>"    "&amp;"住房公积金"</f>
        <v>    住房公积金</v>
      </c>
      <c r="C24" s="23">
        <v>445070.88</v>
      </c>
      <c r="D24" s="23">
        <v>445070.88</v>
      </c>
      <c r="E24" s="23">
        <v>445070.88</v>
      </c>
      <c r="F24" s="23"/>
      <c r="G24" s="23"/>
      <c r="H24" s="23"/>
      <c r="I24" s="23"/>
      <c r="J24" s="23"/>
      <c r="K24" s="23"/>
      <c r="L24" s="23"/>
      <c r="M24" s="23"/>
      <c r="N24" s="23"/>
      <c r="O24" s="23"/>
    </row>
    <row r="25" ht="18.75" customHeight="1" spans="1:15">
      <c r="A25" s="128" t="s">
        <v>105</v>
      </c>
      <c r="B25" s="152" t="s">
        <v>82</v>
      </c>
      <c r="C25" s="23">
        <v>201000</v>
      </c>
      <c r="D25" s="23"/>
      <c r="E25" s="23"/>
      <c r="F25" s="23"/>
      <c r="G25" s="23"/>
      <c r="H25" s="23"/>
      <c r="I25" s="23"/>
      <c r="J25" s="23">
        <v>201000</v>
      </c>
      <c r="K25" s="23"/>
      <c r="L25" s="23"/>
      <c r="M25" s="23"/>
      <c r="N25" s="23"/>
      <c r="O25" s="23">
        <v>201000</v>
      </c>
    </row>
    <row r="26" ht="18.75" customHeight="1" spans="1:15">
      <c r="A26" s="167" t="s">
        <v>106</v>
      </c>
      <c r="B26" s="168" t="str">
        <f>"  "&amp;"其他支出"</f>
        <v>  其他支出</v>
      </c>
      <c r="C26" s="23">
        <v>201000</v>
      </c>
      <c r="D26" s="23"/>
      <c r="E26" s="23"/>
      <c r="F26" s="23"/>
      <c r="G26" s="23"/>
      <c r="H26" s="23"/>
      <c r="I26" s="23"/>
      <c r="J26" s="23">
        <v>201000</v>
      </c>
      <c r="K26" s="23"/>
      <c r="L26" s="23"/>
      <c r="M26" s="23"/>
      <c r="N26" s="23"/>
      <c r="O26" s="23">
        <v>201000</v>
      </c>
    </row>
    <row r="27" ht="18.75" customHeight="1" spans="1:15">
      <c r="A27" s="167" t="s">
        <v>107</v>
      </c>
      <c r="B27" s="168" t="str">
        <f>"    "&amp;"其他支出"</f>
        <v>    其他支出</v>
      </c>
      <c r="C27" s="23">
        <v>201000</v>
      </c>
      <c r="D27" s="23"/>
      <c r="E27" s="23"/>
      <c r="F27" s="23"/>
      <c r="G27" s="23"/>
      <c r="H27" s="23"/>
      <c r="I27" s="23"/>
      <c r="J27" s="23">
        <v>201000</v>
      </c>
      <c r="K27" s="23"/>
      <c r="L27" s="23"/>
      <c r="M27" s="23"/>
      <c r="N27" s="23"/>
      <c r="O27" s="23">
        <v>201000</v>
      </c>
    </row>
    <row r="28" ht="18.75" customHeight="1" spans="1:15">
      <c r="A28" s="169" t="s">
        <v>108</v>
      </c>
      <c r="B28" s="170" t="s">
        <v>108</v>
      </c>
      <c r="C28" s="23">
        <v>7633833.64</v>
      </c>
      <c r="D28" s="23">
        <v>7352833.64</v>
      </c>
      <c r="E28" s="23">
        <v>6947183.64</v>
      </c>
      <c r="F28" s="23">
        <v>405650</v>
      </c>
      <c r="G28" s="23"/>
      <c r="H28" s="23"/>
      <c r="I28" s="23">
        <v>80000</v>
      </c>
      <c r="J28" s="23">
        <v>201000</v>
      </c>
      <c r="K28" s="23"/>
      <c r="L28" s="23"/>
      <c r="M28" s="23"/>
      <c r="N28" s="23"/>
      <c r="O28" s="23">
        <v>201000</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showZeros="0" topLeftCell="A15" workbookViewId="0">
      <selection activeCell="G36" sqref="G36"/>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109</v>
      </c>
    </row>
    <row r="2" ht="36" customHeight="1" spans="1:4">
      <c r="A2" s="5" t="str">
        <f>"2025"&amp;"年部门财政拨款收支预算总表"</f>
        <v>2025年部门财政拨款收支预算总表</v>
      </c>
      <c r="B2" s="150"/>
      <c r="C2" s="150"/>
      <c r="D2" s="150"/>
    </row>
    <row r="3" ht="18.75" customHeight="1" spans="1:4">
      <c r="A3" s="7" t="str">
        <f>"单位名称："&amp;"耿马傣族佤族自治县职业教育中心"</f>
        <v>单位名称：耿马傣族佤族自治县职业教育中心</v>
      </c>
      <c r="B3" s="151"/>
      <c r="C3" s="151"/>
      <c r="D3" s="38" t="s">
        <v>1</v>
      </c>
    </row>
    <row r="4" ht="18.75" customHeight="1" spans="1:4">
      <c r="A4" s="12" t="s">
        <v>2</v>
      </c>
      <c r="B4" s="14"/>
      <c r="C4" s="12" t="s">
        <v>3</v>
      </c>
      <c r="D4" s="14"/>
    </row>
    <row r="5" ht="18.75" customHeight="1" spans="1:4">
      <c r="A5" s="30" t="s">
        <v>4</v>
      </c>
      <c r="B5" s="104" t="str">
        <f>"2025"&amp;"年预算数"</f>
        <v>2025年预算数</v>
      </c>
      <c r="C5" s="30" t="s">
        <v>110</v>
      </c>
      <c r="D5" s="104" t="str">
        <f>"2025"&amp;"年预算数"</f>
        <v>2025年预算数</v>
      </c>
    </row>
    <row r="6" ht="18.75" customHeight="1" spans="1:4">
      <c r="A6" s="32"/>
      <c r="B6" s="18"/>
      <c r="C6" s="32"/>
      <c r="D6" s="18"/>
    </row>
    <row r="7" ht="18.75" customHeight="1" spans="1:4">
      <c r="A7" s="152" t="s">
        <v>111</v>
      </c>
      <c r="B7" s="23">
        <v>7352833.64</v>
      </c>
      <c r="C7" s="22" t="s">
        <v>112</v>
      </c>
      <c r="D7" s="23">
        <v>7352833.64</v>
      </c>
    </row>
    <row r="8" ht="18.75" customHeight="1" spans="1:4">
      <c r="A8" s="153" t="s">
        <v>113</v>
      </c>
      <c r="B8" s="23">
        <v>7352833.64</v>
      </c>
      <c r="C8" s="22" t="s">
        <v>114</v>
      </c>
      <c r="D8" s="23"/>
    </row>
    <row r="9" ht="18.75" customHeight="1" spans="1:4">
      <c r="A9" s="153" t="s">
        <v>115</v>
      </c>
      <c r="B9" s="23"/>
      <c r="C9" s="22" t="s">
        <v>116</v>
      </c>
      <c r="D9" s="23"/>
    </row>
    <row r="10" ht="18.75" customHeight="1" spans="1:4">
      <c r="A10" s="153" t="s">
        <v>117</v>
      </c>
      <c r="B10" s="23"/>
      <c r="C10" s="22" t="s">
        <v>118</v>
      </c>
      <c r="D10" s="23"/>
    </row>
    <row r="11" ht="18.75" customHeight="1" spans="1:4">
      <c r="A11" s="154" t="s">
        <v>119</v>
      </c>
      <c r="B11" s="23"/>
      <c r="C11" s="155" t="s">
        <v>120</v>
      </c>
      <c r="D11" s="23"/>
    </row>
    <row r="12" ht="18.75" customHeight="1" spans="1:4">
      <c r="A12" s="156" t="s">
        <v>113</v>
      </c>
      <c r="B12" s="23"/>
      <c r="C12" s="157" t="s">
        <v>121</v>
      </c>
      <c r="D12" s="23">
        <v>5119153.27</v>
      </c>
    </row>
    <row r="13" ht="18.75" customHeight="1" spans="1:4">
      <c r="A13" s="156" t="s">
        <v>115</v>
      </c>
      <c r="B13" s="23"/>
      <c r="C13" s="157" t="s">
        <v>122</v>
      </c>
      <c r="D13" s="23"/>
    </row>
    <row r="14" ht="18.75" customHeight="1" spans="1:4">
      <c r="A14" s="156" t="s">
        <v>117</v>
      </c>
      <c r="B14" s="23"/>
      <c r="C14" s="157" t="s">
        <v>123</v>
      </c>
      <c r="D14" s="23"/>
    </row>
    <row r="15" ht="18.75" customHeight="1" spans="1:4">
      <c r="A15" s="156" t="s">
        <v>26</v>
      </c>
      <c r="B15" s="23"/>
      <c r="C15" s="157" t="s">
        <v>124</v>
      </c>
      <c r="D15" s="23">
        <v>1501214.04</v>
      </c>
    </row>
    <row r="16" ht="18.75" customHeight="1" spans="1:4">
      <c r="A16" s="156" t="s">
        <v>26</v>
      </c>
      <c r="B16" s="23" t="s">
        <v>26</v>
      </c>
      <c r="C16" s="157" t="s">
        <v>125</v>
      </c>
      <c r="D16" s="23">
        <v>287395.45</v>
      </c>
    </row>
    <row r="17" ht="18.75" customHeight="1" spans="1:4">
      <c r="A17" s="158" t="s">
        <v>26</v>
      </c>
      <c r="B17" s="23" t="s">
        <v>26</v>
      </c>
      <c r="C17" s="157" t="s">
        <v>126</v>
      </c>
      <c r="D17" s="23"/>
    </row>
    <row r="18" ht="18.75" customHeight="1" spans="1:4">
      <c r="A18" s="158" t="s">
        <v>26</v>
      </c>
      <c r="B18" s="23" t="s">
        <v>26</v>
      </c>
      <c r="C18" s="157" t="s">
        <v>127</v>
      </c>
      <c r="D18" s="23"/>
    </row>
    <row r="19" ht="18.75" customHeight="1" spans="1:4">
      <c r="A19" s="159" t="s">
        <v>26</v>
      </c>
      <c r="B19" s="23" t="s">
        <v>26</v>
      </c>
      <c r="C19" s="157" t="s">
        <v>128</v>
      </c>
      <c r="D19" s="23"/>
    </row>
    <row r="20" ht="18.75" customHeight="1" spans="1:4">
      <c r="A20" s="159" t="s">
        <v>26</v>
      </c>
      <c r="B20" s="23" t="s">
        <v>26</v>
      </c>
      <c r="C20" s="157" t="s">
        <v>129</v>
      </c>
      <c r="D20" s="23"/>
    </row>
    <row r="21" ht="18.75" customHeight="1" spans="1:4">
      <c r="A21" s="159" t="s">
        <v>26</v>
      </c>
      <c r="B21" s="23" t="s">
        <v>26</v>
      </c>
      <c r="C21" s="157" t="s">
        <v>130</v>
      </c>
      <c r="D21" s="23"/>
    </row>
    <row r="22" ht="18.75" customHeight="1" spans="1:4">
      <c r="A22" s="159" t="s">
        <v>26</v>
      </c>
      <c r="B22" s="23" t="s">
        <v>26</v>
      </c>
      <c r="C22" s="157" t="s">
        <v>131</v>
      </c>
      <c r="D22" s="23"/>
    </row>
    <row r="23" ht="18.75" customHeight="1" spans="1:4">
      <c r="A23" s="159" t="s">
        <v>26</v>
      </c>
      <c r="B23" s="23" t="s">
        <v>26</v>
      </c>
      <c r="C23" s="157" t="s">
        <v>132</v>
      </c>
      <c r="D23" s="23"/>
    </row>
    <row r="24" ht="18.75" customHeight="1" spans="1:4">
      <c r="A24" s="159" t="s">
        <v>26</v>
      </c>
      <c r="B24" s="23" t="s">
        <v>26</v>
      </c>
      <c r="C24" s="157" t="s">
        <v>133</v>
      </c>
      <c r="D24" s="23"/>
    </row>
    <row r="25" ht="18.75" customHeight="1" spans="1:4">
      <c r="A25" s="159" t="s">
        <v>26</v>
      </c>
      <c r="B25" s="23" t="s">
        <v>26</v>
      </c>
      <c r="C25" s="157" t="s">
        <v>134</v>
      </c>
      <c r="D25" s="23"/>
    </row>
    <row r="26" ht="18.75" customHeight="1" spans="1:4">
      <c r="A26" s="159" t="s">
        <v>26</v>
      </c>
      <c r="B26" s="23" t="s">
        <v>26</v>
      </c>
      <c r="C26" s="157" t="s">
        <v>135</v>
      </c>
      <c r="D26" s="23">
        <v>445070.88</v>
      </c>
    </row>
    <row r="27" ht="18.75" customHeight="1" spans="1:4">
      <c r="A27" s="159" t="s">
        <v>26</v>
      </c>
      <c r="B27" s="23" t="s">
        <v>26</v>
      </c>
      <c r="C27" s="157" t="s">
        <v>136</v>
      </c>
      <c r="D27" s="23"/>
    </row>
    <row r="28" ht="18.75" customHeight="1" spans="1:4">
      <c r="A28" s="159" t="s">
        <v>26</v>
      </c>
      <c r="B28" s="23" t="s">
        <v>26</v>
      </c>
      <c r="C28" s="157" t="s">
        <v>137</v>
      </c>
      <c r="D28" s="23"/>
    </row>
    <row r="29" ht="18.75" customHeight="1" spans="1:4">
      <c r="A29" s="159" t="s">
        <v>26</v>
      </c>
      <c r="B29" s="23" t="s">
        <v>26</v>
      </c>
      <c r="C29" s="157" t="s">
        <v>138</v>
      </c>
      <c r="D29" s="23"/>
    </row>
    <row r="30" ht="18.75" customHeight="1" spans="1:4">
      <c r="A30" s="159" t="s">
        <v>26</v>
      </c>
      <c r="B30" s="23" t="s">
        <v>26</v>
      </c>
      <c r="C30" s="157" t="s">
        <v>139</v>
      </c>
      <c r="D30" s="23"/>
    </row>
    <row r="31" ht="18.75" customHeight="1" spans="1:4">
      <c r="A31" s="160" t="s">
        <v>26</v>
      </c>
      <c r="B31" s="23" t="s">
        <v>26</v>
      </c>
      <c r="C31" s="157" t="s">
        <v>140</v>
      </c>
      <c r="D31" s="23"/>
    </row>
    <row r="32" ht="18.75" customHeight="1" spans="1:4">
      <c r="A32" s="160" t="s">
        <v>26</v>
      </c>
      <c r="B32" s="23" t="s">
        <v>26</v>
      </c>
      <c r="C32" s="157" t="s">
        <v>141</v>
      </c>
      <c r="D32" s="23"/>
    </row>
    <row r="33" ht="18.75" customHeight="1" spans="1:4">
      <c r="A33" s="160" t="s">
        <v>26</v>
      </c>
      <c r="B33" s="23" t="s">
        <v>26</v>
      </c>
      <c r="C33" s="157" t="s">
        <v>142</v>
      </c>
      <c r="D33" s="23"/>
    </row>
    <row r="34" ht="18.75" customHeight="1" spans="1:4">
      <c r="A34" s="160" t="s">
        <v>26</v>
      </c>
      <c r="B34" s="23" t="s">
        <v>26</v>
      </c>
      <c r="C34" s="157" t="s">
        <v>143</v>
      </c>
      <c r="D34" s="23"/>
    </row>
    <row r="35" ht="18.75" customHeight="1" spans="1:4">
      <c r="A35" s="54" t="s">
        <v>144</v>
      </c>
      <c r="B35" s="161">
        <v>7352833.64</v>
      </c>
      <c r="C35" s="162" t="s">
        <v>51</v>
      </c>
      <c r="D35" s="161">
        <v>7352833.64</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showZeros="0" topLeftCell="A13" workbookViewId="0">
      <selection activeCell="G36" sqref="G36"/>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40"/>
      <c r="F1" s="56"/>
      <c r="G1" s="38" t="s">
        <v>145</v>
      </c>
    </row>
    <row r="2" ht="39" customHeight="1" spans="1:7">
      <c r="A2" s="5" t="str">
        <f>"2025"&amp;"年一般公共预算支出预算表（按功能科目分类）"</f>
        <v>2025年一般公共预算支出预算表（按功能科目分类）</v>
      </c>
      <c r="B2" s="141"/>
      <c r="C2" s="141"/>
      <c r="D2" s="141"/>
      <c r="E2" s="141"/>
      <c r="F2" s="141"/>
      <c r="G2" s="141"/>
    </row>
    <row r="3" ht="18" customHeight="1" spans="1:7">
      <c r="A3" s="142" t="str">
        <f>"单位名称："&amp;"耿马傣族佤族自治县职业教育中心"</f>
        <v>单位名称：耿马傣族佤族自治县职业教育中心</v>
      </c>
      <c r="B3" s="28"/>
      <c r="C3" s="29"/>
      <c r="D3" s="29"/>
      <c r="E3" s="29"/>
      <c r="F3" s="99"/>
      <c r="G3" s="38" t="s">
        <v>1</v>
      </c>
    </row>
    <row r="4" ht="20.25" customHeight="1" spans="1:7">
      <c r="A4" s="143" t="s">
        <v>146</v>
      </c>
      <c r="B4" s="144"/>
      <c r="C4" s="104" t="s">
        <v>55</v>
      </c>
      <c r="D4" s="126" t="s">
        <v>74</v>
      </c>
      <c r="E4" s="13"/>
      <c r="F4" s="14"/>
      <c r="G4" s="119" t="s">
        <v>75</v>
      </c>
    </row>
    <row r="5" ht="20.25" customHeight="1" spans="1:7">
      <c r="A5" s="145" t="s">
        <v>72</v>
      </c>
      <c r="B5" s="145" t="s">
        <v>73</v>
      </c>
      <c r="C5" s="32"/>
      <c r="D5" s="65" t="s">
        <v>57</v>
      </c>
      <c r="E5" s="65" t="s">
        <v>147</v>
      </c>
      <c r="F5" s="65" t="s">
        <v>148</v>
      </c>
      <c r="G5" s="93"/>
    </row>
    <row r="6" ht="19.5" customHeight="1" spans="1:7">
      <c r="A6" s="145" t="s">
        <v>149</v>
      </c>
      <c r="B6" s="145" t="s">
        <v>150</v>
      </c>
      <c r="C6" s="145" t="s">
        <v>151</v>
      </c>
      <c r="D6" s="65">
        <v>4</v>
      </c>
      <c r="E6" s="146" t="s">
        <v>152</v>
      </c>
      <c r="F6" s="146" t="s">
        <v>153</v>
      </c>
      <c r="G6" s="145" t="s">
        <v>154</v>
      </c>
    </row>
    <row r="7" ht="18" customHeight="1" spans="1:7">
      <c r="A7" s="33" t="s">
        <v>83</v>
      </c>
      <c r="B7" s="33" t="s">
        <v>84</v>
      </c>
      <c r="C7" s="23">
        <v>5119153.27</v>
      </c>
      <c r="D7" s="23">
        <v>4713503.27</v>
      </c>
      <c r="E7" s="23">
        <v>4394454.47</v>
      </c>
      <c r="F7" s="23">
        <v>319048.8</v>
      </c>
      <c r="G7" s="23">
        <v>405650</v>
      </c>
    </row>
    <row r="8" ht="18" customHeight="1" spans="1:7">
      <c r="A8" s="115" t="s">
        <v>85</v>
      </c>
      <c r="B8" s="115" t="s">
        <v>155</v>
      </c>
      <c r="C8" s="23">
        <v>5071585.27</v>
      </c>
      <c r="D8" s="23">
        <v>4665935.27</v>
      </c>
      <c r="E8" s="23">
        <v>4346886.47</v>
      </c>
      <c r="F8" s="23">
        <v>319048.8</v>
      </c>
      <c r="G8" s="23">
        <v>405650</v>
      </c>
    </row>
    <row r="9" ht="18" customHeight="1" spans="1:7">
      <c r="A9" s="147" t="s">
        <v>86</v>
      </c>
      <c r="B9" s="147" t="s">
        <v>156</v>
      </c>
      <c r="C9" s="23">
        <v>5071585.27</v>
      </c>
      <c r="D9" s="23">
        <v>4665935.27</v>
      </c>
      <c r="E9" s="23">
        <v>4346886.47</v>
      </c>
      <c r="F9" s="23">
        <v>319048.8</v>
      </c>
      <c r="G9" s="23">
        <v>405650</v>
      </c>
    </row>
    <row r="10" ht="18" customHeight="1" spans="1:7">
      <c r="A10" s="115" t="s">
        <v>87</v>
      </c>
      <c r="B10" s="115" t="s">
        <v>157</v>
      </c>
      <c r="C10" s="23">
        <v>47568</v>
      </c>
      <c r="D10" s="23">
        <v>47568</v>
      </c>
      <c r="E10" s="23">
        <v>47568</v>
      </c>
      <c r="F10" s="23"/>
      <c r="G10" s="23"/>
    </row>
    <row r="11" ht="18" customHeight="1" spans="1:7">
      <c r="A11" s="147" t="s">
        <v>88</v>
      </c>
      <c r="B11" s="147" t="s">
        <v>158</v>
      </c>
      <c r="C11" s="23">
        <v>47568</v>
      </c>
      <c r="D11" s="23">
        <v>47568</v>
      </c>
      <c r="E11" s="23">
        <v>47568</v>
      </c>
      <c r="F11" s="23"/>
      <c r="G11" s="23"/>
    </row>
    <row r="12" ht="18" customHeight="1" spans="1:7">
      <c r="A12" s="33" t="s">
        <v>89</v>
      </c>
      <c r="B12" s="33" t="s">
        <v>90</v>
      </c>
      <c r="C12" s="23">
        <v>1501214.04</v>
      </c>
      <c r="D12" s="23">
        <v>1501214.04</v>
      </c>
      <c r="E12" s="23">
        <v>1501214.04</v>
      </c>
      <c r="F12" s="23"/>
      <c r="G12" s="23"/>
    </row>
    <row r="13" ht="18" customHeight="1" spans="1:7">
      <c r="A13" s="115" t="s">
        <v>91</v>
      </c>
      <c r="B13" s="115" t="s">
        <v>159</v>
      </c>
      <c r="C13" s="23">
        <v>1491040.44</v>
      </c>
      <c r="D13" s="23">
        <v>1491040.44</v>
      </c>
      <c r="E13" s="23">
        <v>1491040.44</v>
      </c>
      <c r="F13" s="23"/>
      <c r="G13" s="23"/>
    </row>
    <row r="14" ht="18" customHeight="1" spans="1:7">
      <c r="A14" s="147" t="s">
        <v>92</v>
      </c>
      <c r="B14" s="147" t="s">
        <v>160</v>
      </c>
      <c r="C14" s="23">
        <v>897612.6</v>
      </c>
      <c r="D14" s="23">
        <v>897612.6</v>
      </c>
      <c r="E14" s="23">
        <v>897612.6</v>
      </c>
      <c r="F14" s="23"/>
      <c r="G14" s="23"/>
    </row>
    <row r="15" ht="18" customHeight="1" spans="1:7">
      <c r="A15" s="147" t="s">
        <v>93</v>
      </c>
      <c r="B15" s="147" t="s">
        <v>161</v>
      </c>
      <c r="C15" s="23">
        <v>593427.84</v>
      </c>
      <c r="D15" s="23">
        <v>593427.84</v>
      </c>
      <c r="E15" s="23">
        <v>593427.84</v>
      </c>
      <c r="F15" s="23"/>
      <c r="G15" s="23"/>
    </row>
    <row r="16" ht="18" customHeight="1" spans="1:7">
      <c r="A16" s="115" t="s">
        <v>94</v>
      </c>
      <c r="B16" s="115" t="s">
        <v>162</v>
      </c>
      <c r="C16" s="23">
        <v>10173.6</v>
      </c>
      <c r="D16" s="23">
        <v>10173.6</v>
      </c>
      <c r="E16" s="23">
        <v>10173.6</v>
      </c>
      <c r="F16" s="23"/>
      <c r="G16" s="23"/>
    </row>
    <row r="17" ht="18" customHeight="1" spans="1:7">
      <c r="A17" s="147" t="s">
        <v>95</v>
      </c>
      <c r="B17" s="147" t="s">
        <v>163</v>
      </c>
      <c r="C17" s="23">
        <v>10173.6</v>
      </c>
      <c r="D17" s="23">
        <v>10173.6</v>
      </c>
      <c r="E17" s="23">
        <v>10173.6</v>
      </c>
      <c r="F17" s="23"/>
      <c r="G17" s="23"/>
    </row>
    <row r="18" ht="18" customHeight="1" spans="1:7">
      <c r="A18" s="33" t="s">
        <v>96</v>
      </c>
      <c r="B18" s="33" t="s">
        <v>97</v>
      </c>
      <c r="C18" s="23">
        <v>287395.45</v>
      </c>
      <c r="D18" s="23">
        <v>287395.45</v>
      </c>
      <c r="E18" s="23">
        <v>287395.45</v>
      </c>
      <c r="F18" s="23"/>
      <c r="G18" s="23"/>
    </row>
    <row r="19" ht="18" customHeight="1" spans="1:7">
      <c r="A19" s="115" t="s">
        <v>98</v>
      </c>
      <c r="B19" s="115" t="s">
        <v>164</v>
      </c>
      <c r="C19" s="23">
        <v>287395.45</v>
      </c>
      <c r="D19" s="23">
        <v>287395.45</v>
      </c>
      <c r="E19" s="23">
        <v>287395.45</v>
      </c>
      <c r="F19" s="23"/>
      <c r="G19" s="23"/>
    </row>
    <row r="20" ht="18" customHeight="1" spans="1:7">
      <c r="A20" s="147" t="s">
        <v>99</v>
      </c>
      <c r="B20" s="147" t="s">
        <v>165</v>
      </c>
      <c r="C20" s="23">
        <v>263333.6</v>
      </c>
      <c r="D20" s="23">
        <v>263333.6</v>
      </c>
      <c r="E20" s="23">
        <v>263333.6</v>
      </c>
      <c r="F20" s="23"/>
      <c r="G20" s="23"/>
    </row>
    <row r="21" ht="18" customHeight="1" spans="1:7">
      <c r="A21" s="147" t="s">
        <v>100</v>
      </c>
      <c r="B21" s="147" t="s">
        <v>166</v>
      </c>
      <c r="C21" s="23">
        <v>24061.85</v>
      </c>
      <c r="D21" s="23">
        <v>24061.85</v>
      </c>
      <c r="E21" s="23">
        <v>24061.85</v>
      </c>
      <c r="F21" s="23"/>
      <c r="G21" s="23"/>
    </row>
    <row r="22" ht="18" customHeight="1" spans="1:7">
      <c r="A22" s="33" t="s">
        <v>101</v>
      </c>
      <c r="B22" s="33" t="s">
        <v>102</v>
      </c>
      <c r="C22" s="23">
        <v>445070.88</v>
      </c>
      <c r="D22" s="23">
        <v>445070.88</v>
      </c>
      <c r="E22" s="23">
        <v>445070.88</v>
      </c>
      <c r="F22" s="23"/>
      <c r="G22" s="23"/>
    </row>
    <row r="23" ht="18" customHeight="1" spans="1:7">
      <c r="A23" s="115" t="s">
        <v>103</v>
      </c>
      <c r="B23" s="115" t="s">
        <v>167</v>
      </c>
      <c r="C23" s="23">
        <v>445070.88</v>
      </c>
      <c r="D23" s="23">
        <v>445070.88</v>
      </c>
      <c r="E23" s="23">
        <v>445070.88</v>
      </c>
      <c r="F23" s="23"/>
      <c r="G23" s="23"/>
    </row>
    <row r="24" ht="18" customHeight="1" spans="1:7">
      <c r="A24" s="147" t="s">
        <v>104</v>
      </c>
      <c r="B24" s="147" t="s">
        <v>168</v>
      </c>
      <c r="C24" s="23">
        <v>445070.88</v>
      </c>
      <c r="D24" s="23">
        <v>445070.88</v>
      </c>
      <c r="E24" s="23">
        <v>445070.88</v>
      </c>
      <c r="F24" s="23"/>
      <c r="G24" s="23"/>
    </row>
    <row r="25" ht="18" customHeight="1" spans="1:7">
      <c r="A25" s="148" t="s">
        <v>108</v>
      </c>
      <c r="B25" s="149" t="s">
        <v>108</v>
      </c>
      <c r="C25" s="23">
        <v>7352833.64</v>
      </c>
      <c r="D25" s="23">
        <v>6947183.64</v>
      </c>
      <c r="E25" s="23">
        <v>6628134.84</v>
      </c>
      <c r="F25" s="23">
        <v>319048.8</v>
      </c>
      <c r="G25" s="23">
        <v>405650</v>
      </c>
    </row>
  </sheetData>
  <mergeCells count="7">
    <mergeCell ref="A2:G2"/>
    <mergeCell ref="A3:E3"/>
    <mergeCell ref="A4:B4"/>
    <mergeCell ref="D4:F4"/>
    <mergeCell ref="A25:B2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showZeros="0" tabSelected="1" topLeftCell="A2" workbookViewId="0">
      <selection activeCell="F17" sqref="F17"/>
    </sheetView>
  </sheetViews>
  <sheetFormatPr defaultColWidth="9.14285714285714" defaultRowHeight="14.25" customHeight="1" outlineLevelCol="5"/>
  <cols>
    <col min="1" max="1" width="23.5714285714286" customWidth="1"/>
    <col min="2" max="6" width="22.847619047619" customWidth="1"/>
  </cols>
  <sheetData>
    <row r="1" ht="15" customHeight="1" spans="1:6">
      <c r="A1" s="134"/>
      <c r="B1" s="135"/>
      <c r="C1" s="61"/>
      <c r="F1" s="86" t="s">
        <v>169</v>
      </c>
    </row>
    <row r="2" ht="39" customHeight="1" spans="1:6">
      <c r="A2" s="124" t="str">
        <f>"2025"&amp;"年一般公共预算“三公”经费支出预算表"</f>
        <v>2025年一般公共预算“三公”经费支出预算表</v>
      </c>
      <c r="B2" s="50"/>
      <c r="C2" s="50"/>
      <c r="D2" s="50"/>
      <c r="E2" s="50"/>
      <c r="F2" s="50"/>
    </row>
    <row r="3" ht="18.75" customHeight="1" spans="1:6">
      <c r="A3" s="40" t="str">
        <f>"单位名称："&amp;"耿马傣族佤族自治县职业教育中心"</f>
        <v>单位名称：耿马傣族佤族自治县职业教育中心</v>
      </c>
      <c r="B3" s="135"/>
      <c r="C3" s="61"/>
      <c r="D3" s="29"/>
      <c r="F3" s="86" t="s">
        <v>170</v>
      </c>
    </row>
    <row r="4" ht="18.75" customHeight="1" spans="1:6">
      <c r="A4" s="10" t="s">
        <v>171</v>
      </c>
      <c r="B4" s="30" t="s">
        <v>172</v>
      </c>
      <c r="C4" s="12" t="s">
        <v>173</v>
      </c>
      <c r="D4" s="13"/>
      <c r="E4" s="14"/>
      <c r="F4" s="30" t="s">
        <v>174</v>
      </c>
    </row>
    <row r="5" ht="18.75" customHeight="1" spans="1:6">
      <c r="A5" s="17"/>
      <c r="B5" s="32"/>
      <c r="C5" s="65" t="s">
        <v>57</v>
      </c>
      <c r="D5" s="65" t="s">
        <v>175</v>
      </c>
      <c r="E5" s="65" t="s">
        <v>176</v>
      </c>
      <c r="F5" s="32"/>
    </row>
    <row r="6" ht="18.75" customHeight="1" spans="1:6">
      <c r="A6" s="136">
        <v>1</v>
      </c>
      <c r="B6" s="137">
        <v>2</v>
      </c>
      <c r="C6" s="138">
        <v>3</v>
      </c>
      <c r="D6" s="138">
        <v>4</v>
      </c>
      <c r="E6" s="138">
        <v>5</v>
      </c>
      <c r="F6" s="137">
        <v>6</v>
      </c>
    </row>
    <row r="7" ht="18.75" customHeight="1" spans="1:6">
      <c r="A7" s="139"/>
      <c r="B7" s="139"/>
      <c r="C7" s="139"/>
      <c r="D7" s="139"/>
      <c r="E7" s="139"/>
      <c r="F7" s="139"/>
    </row>
    <row r="9" customHeight="1" spans="1:1">
      <c r="A9" s="51" t="s">
        <v>177</v>
      </c>
    </row>
  </sheetData>
  <mergeCells count="6">
    <mergeCell ref="A2:F2"/>
    <mergeCell ref="A3:C3"/>
    <mergeCell ref="C4:E4"/>
    <mergeCell ref="A4:A5"/>
    <mergeCell ref="B4:B5"/>
    <mergeCell ref="F4:F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2"/>
  <sheetViews>
    <sheetView showZeros="0" topLeftCell="A4" workbookViewId="0">
      <selection activeCell="G36" sqref="G36"/>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2"/>
      <c r="D1" s="123"/>
      <c r="E1" s="123"/>
      <c r="F1" s="123"/>
      <c r="G1" s="123"/>
      <c r="H1" s="66"/>
      <c r="I1" s="66"/>
      <c r="J1" s="66"/>
      <c r="K1" s="66"/>
      <c r="L1" s="66"/>
      <c r="M1" s="66"/>
      <c r="N1" s="29"/>
      <c r="O1" s="29"/>
      <c r="P1" s="29"/>
      <c r="Q1" s="66"/>
      <c r="U1" s="122"/>
      <c r="W1" s="37" t="s">
        <v>178</v>
      </c>
    </row>
    <row r="2" ht="39.75" customHeight="1" spans="1:23">
      <c r="A2" s="124" t="str">
        <f>"2025"&amp;"年部门基本支出预算表"</f>
        <v>2025年部门基本支出预算表</v>
      </c>
      <c r="B2" s="50"/>
      <c r="C2" s="50"/>
      <c r="D2" s="50"/>
      <c r="E2" s="50"/>
      <c r="F2" s="50"/>
      <c r="G2" s="50"/>
      <c r="H2" s="50"/>
      <c r="I2" s="50"/>
      <c r="J2" s="50"/>
      <c r="K2" s="50"/>
      <c r="L2" s="50"/>
      <c r="M2" s="50"/>
      <c r="N2" s="6"/>
      <c r="O2" s="6"/>
      <c r="P2" s="6"/>
      <c r="Q2" s="50"/>
      <c r="R2" s="50"/>
      <c r="S2" s="50"/>
      <c r="T2" s="50"/>
      <c r="U2" s="50"/>
      <c r="V2" s="50"/>
      <c r="W2" s="50"/>
    </row>
    <row r="3" ht="18.75" customHeight="1" spans="1:23">
      <c r="A3" s="7" t="str">
        <f>"单位名称："&amp;"耿马傣族佤族自治县职业教育中心"</f>
        <v>单位名称：耿马傣族佤族自治县职业教育中心</v>
      </c>
      <c r="B3" s="125"/>
      <c r="C3" s="125"/>
      <c r="D3" s="125"/>
      <c r="E3" s="125"/>
      <c r="F3" s="125"/>
      <c r="G3" s="125"/>
      <c r="H3" s="70"/>
      <c r="I3" s="70"/>
      <c r="J3" s="70"/>
      <c r="K3" s="70"/>
      <c r="L3" s="70"/>
      <c r="M3" s="70"/>
      <c r="N3" s="92"/>
      <c r="O3" s="92"/>
      <c r="P3" s="92"/>
      <c r="Q3" s="70"/>
      <c r="U3" s="122"/>
      <c r="W3" s="37" t="s">
        <v>170</v>
      </c>
    </row>
    <row r="4" ht="18" customHeight="1" spans="1:23">
      <c r="A4" s="10" t="s">
        <v>179</v>
      </c>
      <c r="B4" s="10" t="s">
        <v>180</v>
      </c>
      <c r="C4" s="10" t="s">
        <v>181</v>
      </c>
      <c r="D4" s="10" t="s">
        <v>182</v>
      </c>
      <c r="E4" s="10" t="s">
        <v>183</v>
      </c>
      <c r="F4" s="10" t="s">
        <v>184</v>
      </c>
      <c r="G4" s="10" t="s">
        <v>185</v>
      </c>
      <c r="H4" s="126" t="s">
        <v>186</v>
      </c>
      <c r="I4" s="63" t="s">
        <v>186</v>
      </c>
      <c r="J4" s="63"/>
      <c r="K4" s="63"/>
      <c r="L4" s="63"/>
      <c r="M4" s="63"/>
      <c r="N4" s="13"/>
      <c r="O4" s="13"/>
      <c r="P4" s="13"/>
      <c r="Q4" s="73" t="s">
        <v>61</v>
      </c>
      <c r="R4" s="63" t="s">
        <v>77</v>
      </c>
      <c r="S4" s="63"/>
      <c r="T4" s="63"/>
      <c r="U4" s="63"/>
      <c r="V4" s="63"/>
      <c r="W4" s="131"/>
    </row>
    <row r="5" ht="18" customHeight="1" spans="1:23">
      <c r="A5" s="15"/>
      <c r="B5" s="121"/>
      <c r="C5" s="15"/>
      <c r="D5" s="15"/>
      <c r="E5" s="15"/>
      <c r="F5" s="15"/>
      <c r="G5" s="15"/>
      <c r="H5" s="104" t="s">
        <v>187</v>
      </c>
      <c r="I5" s="126" t="s">
        <v>58</v>
      </c>
      <c r="J5" s="63"/>
      <c r="K5" s="63"/>
      <c r="L5" s="63"/>
      <c r="M5" s="131"/>
      <c r="N5" s="12" t="s">
        <v>188</v>
      </c>
      <c r="O5" s="13"/>
      <c r="P5" s="14"/>
      <c r="Q5" s="10" t="s">
        <v>61</v>
      </c>
      <c r="R5" s="126" t="s">
        <v>77</v>
      </c>
      <c r="S5" s="73" t="s">
        <v>64</v>
      </c>
      <c r="T5" s="63" t="s">
        <v>77</v>
      </c>
      <c r="U5" s="73" t="s">
        <v>66</v>
      </c>
      <c r="V5" s="73" t="s">
        <v>67</v>
      </c>
      <c r="W5" s="133" t="s">
        <v>68</v>
      </c>
    </row>
    <row r="6" ht="18.75" customHeight="1" spans="1:23">
      <c r="A6" s="31"/>
      <c r="B6" s="31"/>
      <c r="C6" s="31"/>
      <c r="D6" s="31"/>
      <c r="E6" s="31"/>
      <c r="F6" s="31"/>
      <c r="G6" s="31"/>
      <c r="H6" s="31"/>
      <c r="I6" s="132" t="s">
        <v>189</v>
      </c>
      <c r="J6" s="10" t="s">
        <v>190</v>
      </c>
      <c r="K6" s="10" t="s">
        <v>191</v>
      </c>
      <c r="L6" s="10" t="s">
        <v>192</v>
      </c>
      <c r="M6" s="10" t="s">
        <v>193</v>
      </c>
      <c r="N6" s="10" t="s">
        <v>58</v>
      </c>
      <c r="O6" s="10" t="s">
        <v>59</v>
      </c>
      <c r="P6" s="10" t="s">
        <v>60</v>
      </c>
      <c r="Q6" s="31"/>
      <c r="R6" s="10" t="s">
        <v>57</v>
      </c>
      <c r="S6" s="10" t="s">
        <v>64</v>
      </c>
      <c r="T6" s="10" t="s">
        <v>194</v>
      </c>
      <c r="U6" s="10" t="s">
        <v>66</v>
      </c>
      <c r="V6" s="10" t="s">
        <v>67</v>
      </c>
      <c r="W6" s="10" t="s">
        <v>68</v>
      </c>
    </row>
    <row r="7" ht="37.5" customHeight="1" spans="1:23">
      <c r="A7" s="107"/>
      <c r="B7" s="107"/>
      <c r="C7" s="107"/>
      <c r="D7" s="107"/>
      <c r="E7" s="107"/>
      <c r="F7" s="107"/>
      <c r="G7" s="107"/>
      <c r="H7" s="107"/>
      <c r="I7" s="91"/>
      <c r="J7" s="17" t="s">
        <v>195</v>
      </c>
      <c r="K7" s="17" t="s">
        <v>191</v>
      </c>
      <c r="L7" s="17" t="s">
        <v>192</v>
      </c>
      <c r="M7" s="17" t="s">
        <v>193</v>
      </c>
      <c r="N7" s="17" t="s">
        <v>191</v>
      </c>
      <c r="O7" s="17" t="s">
        <v>192</v>
      </c>
      <c r="P7" s="17" t="s">
        <v>193</v>
      </c>
      <c r="Q7" s="17" t="s">
        <v>61</v>
      </c>
      <c r="R7" s="17" t="s">
        <v>57</v>
      </c>
      <c r="S7" s="17" t="s">
        <v>64</v>
      </c>
      <c r="T7" s="17" t="s">
        <v>194</v>
      </c>
      <c r="U7" s="17" t="s">
        <v>66</v>
      </c>
      <c r="V7" s="17" t="s">
        <v>67</v>
      </c>
      <c r="W7" s="17" t="s">
        <v>68</v>
      </c>
    </row>
    <row r="8" ht="19.5" customHeight="1" spans="1:23">
      <c r="A8" s="127">
        <v>1</v>
      </c>
      <c r="B8" s="127">
        <v>2</v>
      </c>
      <c r="C8" s="127">
        <v>3</v>
      </c>
      <c r="D8" s="127">
        <v>4</v>
      </c>
      <c r="E8" s="127">
        <v>5</v>
      </c>
      <c r="F8" s="127">
        <v>6</v>
      </c>
      <c r="G8" s="127">
        <v>7</v>
      </c>
      <c r="H8" s="127">
        <v>8</v>
      </c>
      <c r="I8" s="127">
        <v>9</v>
      </c>
      <c r="J8" s="127">
        <v>10</v>
      </c>
      <c r="K8" s="127">
        <v>11</v>
      </c>
      <c r="L8" s="127">
        <v>12</v>
      </c>
      <c r="M8" s="127">
        <v>13</v>
      </c>
      <c r="N8" s="127">
        <v>14</v>
      </c>
      <c r="O8" s="127">
        <v>15</v>
      </c>
      <c r="P8" s="127">
        <v>16</v>
      </c>
      <c r="Q8" s="127">
        <v>17</v>
      </c>
      <c r="R8" s="127">
        <v>18</v>
      </c>
      <c r="S8" s="127">
        <v>19</v>
      </c>
      <c r="T8" s="127">
        <v>20</v>
      </c>
      <c r="U8" s="127">
        <v>21</v>
      </c>
      <c r="V8" s="127">
        <v>22</v>
      </c>
      <c r="W8" s="127">
        <v>23</v>
      </c>
    </row>
    <row r="9" ht="21" customHeight="1" spans="1:23">
      <c r="A9" s="128" t="s">
        <v>70</v>
      </c>
      <c r="B9" s="128"/>
      <c r="C9" s="128"/>
      <c r="D9" s="128"/>
      <c r="E9" s="128"/>
      <c r="F9" s="128"/>
      <c r="G9" s="128"/>
      <c r="H9" s="23">
        <v>6947183.64</v>
      </c>
      <c r="I9" s="23">
        <v>6947183.64</v>
      </c>
      <c r="J9" s="23"/>
      <c r="K9" s="23"/>
      <c r="L9" s="23">
        <v>6947183.64</v>
      </c>
      <c r="M9" s="23"/>
      <c r="N9" s="23"/>
      <c r="O9" s="23"/>
      <c r="P9" s="23"/>
      <c r="Q9" s="23"/>
      <c r="R9" s="23"/>
      <c r="S9" s="23"/>
      <c r="T9" s="23"/>
      <c r="U9" s="23"/>
      <c r="V9" s="23"/>
      <c r="W9" s="23"/>
    </row>
    <row r="10" ht="21" customHeight="1" spans="1:23">
      <c r="A10" s="128" t="s">
        <v>70</v>
      </c>
      <c r="B10" s="21" t="s">
        <v>196</v>
      </c>
      <c r="C10" s="21" t="s">
        <v>197</v>
      </c>
      <c r="D10" s="21" t="s">
        <v>86</v>
      </c>
      <c r="E10" s="21" t="s">
        <v>156</v>
      </c>
      <c r="F10" s="21" t="s">
        <v>198</v>
      </c>
      <c r="G10" s="21" t="s">
        <v>199</v>
      </c>
      <c r="H10" s="23">
        <v>1934676</v>
      </c>
      <c r="I10" s="23">
        <v>1934676</v>
      </c>
      <c r="J10" s="23"/>
      <c r="K10" s="23"/>
      <c r="L10" s="23">
        <v>1934676</v>
      </c>
      <c r="M10" s="23"/>
      <c r="N10" s="23"/>
      <c r="O10" s="23"/>
      <c r="P10" s="23"/>
      <c r="Q10" s="23"/>
      <c r="R10" s="23"/>
      <c r="S10" s="23"/>
      <c r="T10" s="23"/>
      <c r="U10" s="23"/>
      <c r="V10" s="23"/>
      <c r="W10" s="23"/>
    </row>
    <row r="11" ht="21" customHeight="1" spans="1:23">
      <c r="A11" s="128" t="s">
        <v>70</v>
      </c>
      <c r="B11" s="21" t="s">
        <v>196</v>
      </c>
      <c r="C11" s="21" t="s">
        <v>197</v>
      </c>
      <c r="D11" s="21" t="s">
        <v>86</v>
      </c>
      <c r="E11" s="21" t="s">
        <v>156</v>
      </c>
      <c r="F11" s="21" t="s">
        <v>200</v>
      </c>
      <c r="G11" s="21" t="s">
        <v>201</v>
      </c>
      <c r="H11" s="23">
        <v>307572</v>
      </c>
      <c r="I11" s="23">
        <v>307572</v>
      </c>
      <c r="J11" s="23"/>
      <c r="K11" s="23"/>
      <c r="L11" s="23">
        <v>307572</v>
      </c>
      <c r="M11" s="23"/>
      <c r="N11" s="23"/>
      <c r="O11" s="23"/>
      <c r="P11" s="23"/>
      <c r="Q11" s="23"/>
      <c r="R11" s="23"/>
      <c r="S11" s="23"/>
      <c r="T11" s="23"/>
      <c r="U11" s="23"/>
      <c r="V11" s="23"/>
      <c r="W11" s="23"/>
    </row>
    <row r="12" ht="21" customHeight="1" spans="1:23">
      <c r="A12" s="128" t="s">
        <v>70</v>
      </c>
      <c r="B12" s="21" t="s">
        <v>202</v>
      </c>
      <c r="C12" s="21" t="s">
        <v>203</v>
      </c>
      <c r="D12" s="21" t="s">
        <v>86</v>
      </c>
      <c r="E12" s="21" t="s">
        <v>156</v>
      </c>
      <c r="F12" s="21" t="s">
        <v>204</v>
      </c>
      <c r="G12" s="21" t="s">
        <v>205</v>
      </c>
      <c r="H12" s="23">
        <v>989736</v>
      </c>
      <c r="I12" s="23">
        <v>989736</v>
      </c>
      <c r="J12" s="23"/>
      <c r="K12" s="23"/>
      <c r="L12" s="23">
        <v>989736</v>
      </c>
      <c r="M12" s="23"/>
      <c r="N12" s="23"/>
      <c r="O12" s="23"/>
      <c r="P12" s="23"/>
      <c r="Q12" s="23"/>
      <c r="R12" s="23"/>
      <c r="S12" s="23"/>
      <c r="T12" s="23"/>
      <c r="U12" s="23"/>
      <c r="V12" s="23"/>
      <c r="W12" s="23"/>
    </row>
    <row r="13" ht="21" customHeight="1" spans="1:23">
      <c r="A13" s="128" t="s">
        <v>70</v>
      </c>
      <c r="B13" s="21" t="s">
        <v>206</v>
      </c>
      <c r="C13" s="21" t="s">
        <v>207</v>
      </c>
      <c r="D13" s="21" t="s">
        <v>86</v>
      </c>
      <c r="E13" s="21" t="s">
        <v>156</v>
      </c>
      <c r="F13" s="21" t="s">
        <v>204</v>
      </c>
      <c r="G13" s="21" t="s">
        <v>205</v>
      </c>
      <c r="H13" s="23">
        <v>612000</v>
      </c>
      <c r="I13" s="23">
        <v>612000</v>
      </c>
      <c r="J13" s="23"/>
      <c r="K13" s="23"/>
      <c r="L13" s="23">
        <v>612000</v>
      </c>
      <c r="M13" s="23"/>
      <c r="N13" s="23"/>
      <c r="O13" s="23"/>
      <c r="P13" s="23"/>
      <c r="Q13" s="23"/>
      <c r="R13" s="23"/>
      <c r="S13" s="23"/>
      <c r="T13" s="23"/>
      <c r="U13" s="23"/>
      <c r="V13" s="23"/>
      <c r="W13" s="23"/>
    </row>
    <row r="14" ht="21" customHeight="1" spans="1:23">
      <c r="A14" s="128" t="s">
        <v>70</v>
      </c>
      <c r="B14" s="21" t="s">
        <v>208</v>
      </c>
      <c r="C14" s="21" t="s">
        <v>209</v>
      </c>
      <c r="D14" s="21" t="s">
        <v>86</v>
      </c>
      <c r="E14" s="21" t="s">
        <v>156</v>
      </c>
      <c r="F14" s="21" t="s">
        <v>204</v>
      </c>
      <c r="G14" s="21" t="s">
        <v>205</v>
      </c>
      <c r="H14" s="23">
        <v>476940</v>
      </c>
      <c r="I14" s="23">
        <v>476940</v>
      </c>
      <c r="J14" s="23"/>
      <c r="K14" s="23"/>
      <c r="L14" s="23">
        <v>476940</v>
      </c>
      <c r="M14" s="23"/>
      <c r="N14" s="23"/>
      <c r="O14" s="23"/>
      <c r="P14" s="23"/>
      <c r="Q14" s="23"/>
      <c r="R14" s="23"/>
      <c r="S14" s="23"/>
      <c r="T14" s="23"/>
      <c r="U14" s="23"/>
      <c r="V14" s="23"/>
      <c r="W14" s="23"/>
    </row>
    <row r="15" ht="21" customHeight="1" spans="1:23">
      <c r="A15" s="128" t="s">
        <v>70</v>
      </c>
      <c r="B15" s="21" t="s">
        <v>210</v>
      </c>
      <c r="C15" s="21" t="s">
        <v>211</v>
      </c>
      <c r="D15" s="21" t="s">
        <v>93</v>
      </c>
      <c r="E15" s="21" t="s">
        <v>161</v>
      </c>
      <c r="F15" s="21" t="s">
        <v>212</v>
      </c>
      <c r="G15" s="21" t="s">
        <v>213</v>
      </c>
      <c r="H15" s="23">
        <v>593427.84</v>
      </c>
      <c r="I15" s="23">
        <v>593427.84</v>
      </c>
      <c r="J15" s="23"/>
      <c r="K15" s="23"/>
      <c r="L15" s="23">
        <v>593427.84</v>
      </c>
      <c r="M15" s="23"/>
      <c r="N15" s="23"/>
      <c r="O15" s="23"/>
      <c r="P15" s="23"/>
      <c r="Q15" s="23"/>
      <c r="R15" s="23"/>
      <c r="S15" s="23"/>
      <c r="T15" s="23"/>
      <c r="U15" s="23"/>
      <c r="V15" s="23"/>
      <c r="W15" s="23"/>
    </row>
    <row r="16" ht="21" customHeight="1" spans="1:23">
      <c r="A16" s="128" t="s">
        <v>70</v>
      </c>
      <c r="B16" s="21" t="s">
        <v>210</v>
      </c>
      <c r="C16" s="21" t="s">
        <v>211</v>
      </c>
      <c r="D16" s="21" t="s">
        <v>214</v>
      </c>
      <c r="E16" s="21" t="s">
        <v>215</v>
      </c>
      <c r="F16" s="21" t="s">
        <v>216</v>
      </c>
      <c r="G16" s="21" t="s">
        <v>217</v>
      </c>
      <c r="H16" s="23"/>
      <c r="I16" s="23"/>
      <c r="J16" s="23"/>
      <c r="K16" s="23"/>
      <c r="L16" s="23"/>
      <c r="M16" s="23"/>
      <c r="N16" s="23"/>
      <c r="O16" s="23"/>
      <c r="P16" s="23"/>
      <c r="Q16" s="23"/>
      <c r="R16" s="23"/>
      <c r="S16" s="23"/>
      <c r="T16" s="23"/>
      <c r="U16" s="23"/>
      <c r="V16" s="23"/>
      <c r="W16" s="23"/>
    </row>
    <row r="17" ht="21" customHeight="1" spans="1:23">
      <c r="A17" s="128" t="s">
        <v>70</v>
      </c>
      <c r="B17" s="21" t="s">
        <v>210</v>
      </c>
      <c r="C17" s="21" t="s">
        <v>211</v>
      </c>
      <c r="D17" s="21" t="s">
        <v>218</v>
      </c>
      <c r="E17" s="21" t="s">
        <v>219</v>
      </c>
      <c r="F17" s="21" t="s">
        <v>220</v>
      </c>
      <c r="G17" s="21" t="s">
        <v>221</v>
      </c>
      <c r="H17" s="23"/>
      <c r="I17" s="23"/>
      <c r="J17" s="23"/>
      <c r="K17" s="23"/>
      <c r="L17" s="23"/>
      <c r="M17" s="23"/>
      <c r="N17" s="23"/>
      <c r="O17" s="23"/>
      <c r="P17" s="23"/>
      <c r="Q17" s="23"/>
      <c r="R17" s="23"/>
      <c r="S17" s="23"/>
      <c r="T17" s="23"/>
      <c r="U17" s="23"/>
      <c r="V17" s="23"/>
      <c r="W17" s="23"/>
    </row>
    <row r="18" ht="21" customHeight="1" spans="1:23">
      <c r="A18" s="128" t="s">
        <v>70</v>
      </c>
      <c r="B18" s="21" t="s">
        <v>210</v>
      </c>
      <c r="C18" s="21" t="s">
        <v>211</v>
      </c>
      <c r="D18" s="21" t="s">
        <v>99</v>
      </c>
      <c r="E18" s="21" t="s">
        <v>165</v>
      </c>
      <c r="F18" s="21" t="s">
        <v>220</v>
      </c>
      <c r="G18" s="21" t="s">
        <v>221</v>
      </c>
      <c r="H18" s="23">
        <v>263333.6</v>
      </c>
      <c r="I18" s="23">
        <v>263333.6</v>
      </c>
      <c r="J18" s="23"/>
      <c r="K18" s="23"/>
      <c r="L18" s="23">
        <v>263333.6</v>
      </c>
      <c r="M18" s="23"/>
      <c r="N18" s="23"/>
      <c r="O18" s="23"/>
      <c r="P18" s="23"/>
      <c r="Q18" s="23"/>
      <c r="R18" s="23"/>
      <c r="S18" s="23"/>
      <c r="T18" s="23"/>
      <c r="U18" s="23"/>
      <c r="V18" s="23"/>
      <c r="W18" s="23"/>
    </row>
    <row r="19" ht="21" customHeight="1" spans="1:23">
      <c r="A19" s="128" t="s">
        <v>70</v>
      </c>
      <c r="B19" s="21" t="s">
        <v>210</v>
      </c>
      <c r="C19" s="21" t="s">
        <v>211</v>
      </c>
      <c r="D19" s="21" t="s">
        <v>222</v>
      </c>
      <c r="E19" s="21" t="s">
        <v>223</v>
      </c>
      <c r="F19" s="21" t="s">
        <v>224</v>
      </c>
      <c r="G19" s="21" t="s">
        <v>225</v>
      </c>
      <c r="H19" s="23"/>
      <c r="I19" s="23"/>
      <c r="J19" s="23"/>
      <c r="K19" s="23"/>
      <c r="L19" s="23"/>
      <c r="M19" s="23"/>
      <c r="N19" s="23"/>
      <c r="O19" s="23"/>
      <c r="P19" s="23"/>
      <c r="Q19" s="23"/>
      <c r="R19" s="23"/>
      <c r="S19" s="23"/>
      <c r="T19" s="23"/>
      <c r="U19" s="23"/>
      <c r="V19" s="23"/>
      <c r="W19" s="23"/>
    </row>
    <row r="20" ht="21" customHeight="1" spans="1:23">
      <c r="A20" s="128" t="s">
        <v>70</v>
      </c>
      <c r="B20" s="21" t="s">
        <v>210</v>
      </c>
      <c r="C20" s="21" t="s">
        <v>211</v>
      </c>
      <c r="D20" s="21" t="s">
        <v>86</v>
      </c>
      <c r="E20" s="21" t="s">
        <v>156</v>
      </c>
      <c r="F20" s="21" t="s">
        <v>226</v>
      </c>
      <c r="G20" s="21" t="s">
        <v>227</v>
      </c>
      <c r="H20" s="23">
        <v>25962.47</v>
      </c>
      <c r="I20" s="23">
        <v>25962.47</v>
      </c>
      <c r="J20" s="23"/>
      <c r="K20" s="23"/>
      <c r="L20" s="23">
        <v>25962.47</v>
      </c>
      <c r="M20" s="23"/>
      <c r="N20" s="23"/>
      <c r="O20" s="23"/>
      <c r="P20" s="23"/>
      <c r="Q20" s="23"/>
      <c r="R20" s="23"/>
      <c r="S20" s="23"/>
      <c r="T20" s="23"/>
      <c r="U20" s="23"/>
      <c r="V20" s="23"/>
      <c r="W20" s="23"/>
    </row>
    <row r="21" ht="21" customHeight="1" spans="1:23">
      <c r="A21" s="128" t="s">
        <v>70</v>
      </c>
      <c r="B21" s="21" t="s">
        <v>210</v>
      </c>
      <c r="C21" s="21" t="s">
        <v>211</v>
      </c>
      <c r="D21" s="21" t="s">
        <v>100</v>
      </c>
      <c r="E21" s="21" t="s">
        <v>166</v>
      </c>
      <c r="F21" s="21" t="s">
        <v>226</v>
      </c>
      <c r="G21" s="21" t="s">
        <v>227</v>
      </c>
      <c r="H21" s="23">
        <v>16644</v>
      </c>
      <c r="I21" s="23">
        <v>16644</v>
      </c>
      <c r="J21" s="23"/>
      <c r="K21" s="23"/>
      <c r="L21" s="23">
        <v>16644</v>
      </c>
      <c r="M21" s="23"/>
      <c r="N21" s="23"/>
      <c r="O21" s="23"/>
      <c r="P21" s="23"/>
      <c r="Q21" s="23"/>
      <c r="R21" s="23"/>
      <c r="S21" s="23"/>
      <c r="T21" s="23"/>
      <c r="U21" s="23"/>
      <c r="V21" s="23"/>
      <c r="W21" s="23"/>
    </row>
    <row r="22" ht="21" customHeight="1" spans="1:23">
      <c r="A22" s="128" t="s">
        <v>70</v>
      </c>
      <c r="B22" s="21" t="s">
        <v>210</v>
      </c>
      <c r="C22" s="21" t="s">
        <v>211</v>
      </c>
      <c r="D22" s="21" t="s">
        <v>100</v>
      </c>
      <c r="E22" s="21" t="s">
        <v>166</v>
      </c>
      <c r="F22" s="21" t="s">
        <v>226</v>
      </c>
      <c r="G22" s="21" t="s">
        <v>227</v>
      </c>
      <c r="H22" s="23">
        <v>7417.85</v>
      </c>
      <c r="I22" s="23">
        <v>7417.85</v>
      </c>
      <c r="J22" s="23"/>
      <c r="K22" s="23"/>
      <c r="L22" s="23">
        <v>7417.85</v>
      </c>
      <c r="M22" s="23"/>
      <c r="N22" s="23"/>
      <c r="O22" s="23"/>
      <c r="P22" s="23"/>
      <c r="Q22" s="23"/>
      <c r="R22" s="23"/>
      <c r="S22" s="23"/>
      <c r="T22" s="23"/>
      <c r="U22" s="23"/>
      <c r="V22" s="23"/>
      <c r="W22" s="23"/>
    </row>
    <row r="23" ht="21" customHeight="1" spans="1:23">
      <c r="A23" s="128" t="s">
        <v>70</v>
      </c>
      <c r="B23" s="21" t="s">
        <v>228</v>
      </c>
      <c r="C23" s="21" t="s">
        <v>168</v>
      </c>
      <c r="D23" s="21" t="s">
        <v>104</v>
      </c>
      <c r="E23" s="21" t="s">
        <v>168</v>
      </c>
      <c r="F23" s="21" t="s">
        <v>229</v>
      </c>
      <c r="G23" s="21" t="s">
        <v>168</v>
      </c>
      <c r="H23" s="23">
        <v>445070.88</v>
      </c>
      <c r="I23" s="23">
        <v>445070.88</v>
      </c>
      <c r="J23" s="23"/>
      <c r="K23" s="23"/>
      <c r="L23" s="23">
        <v>445070.88</v>
      </c>
      <c r="M23" s="23"/>
      <c r="N23" s="23"/>
      <c r="O23" s="23"/>
      <c r="P23" s="23"/>
      <c r="Q23" s="23"/>
      <c r="R23" s="23"/>
      <c r="S23" s="23"/>
      <c r="T23" s="23"/>
      <c r="U23" s="23"/>
      <c r="V23" s="23"/>
      <c r="W23" s="23"/>
    </row>
    <row r="24" ht="21" customHeight="1" spans="1:23">
      <c r="A24" s="128" t="s">
        <v>70</v>
      </c>
      <c r="B24" s="21" t="s">
        <v>230</v>
      </c>
      <c r="C24" s="21" t="s">
        <v>231</v>
      </c>
      <c r="D24" s="21" t="s">
        <v>86</v>
      </c>
      <c r="E24" s="21" t="s">
        <v>156</v>
      </c>
      <c r="F24" s="21" t="s">
        <v>232</v>
      </c>
      <c r="G24" s="21" t="s">
        <v>233</v>
      </c>
      <c r="H24" s="23">
        <v>185600</v>
      </c>
      <c r="I24" s="23">
        <v>185600</v>
      </c>
      <c r="J24" s="23"/>
      <c r="K24" s="23"/>
      <c r="L24" s="23">
        <v>185600</v>
      </c>
      <c r="M24" s="23"/>
      <c r="N24" s="23"/>
      <c r="O24" s="23"/>
      <c r="P24" s="23"/>
      <c r="Q24" s="23"/>
      <c r="R24" s="23"/>
      <c r="S24" s="23"/>
      <c r="T24" s="23"/>
      <c r="U24" s="23"/>
      <c r="V24" s="23"/>
      <c r="W24" s="23"/>
    </row>
    <row r="25" ht="21" customHeight="1" spans="1:23">
      <c r="A25" s="128" t="s">
        <v>70</v>
      </c>
      <c r="B25" s="21" t="s">
        <v>234</v>
      </c>
      <c r="C25" s="21" t="s">
        <v>235</v>
      </c>
      <c r="D25" s="21" t="s">
        <v>86</v>
      </c>
      <c r="E25" s="21" t="s">
        <v>156</v>
      </c>
      <c r="F25" s="21" t="s">
        <v>236</v>
      </c>
      <c r="G25" s="21" t="s">
        <v>235</v>
      </c>
      <c r="H25" s="23">
        <v>74178.48</v>
      </c>
      <c r="I25" s="23">
        <v>74178.48</v>
      </c>
      <c r="J25" s="23"/>
      <c r="K25" s="23"/>
      <c r="L25" s="23">
        <v>74178.48</v>
      </c>
      <c r="M25" s="23"/>
      <c r="N25" s="23"/>
      <c r="O25" s="23"/>
      <c r="P25" s="23"/>
      <c r="Q25" s="23"/>
      <c r="R25" s="23"/>
      <c r="S25" s="23"/>
      <c r="T25" s="23"/>
      <c r="U25" s="23"/>
      <c r="V25" s="23"/>
      <c r="W25" s="23"/>
    </row>
    <row r="26" ht="21" customHeight="1" spans="1:23">
      <c r="A26" s="128" t="s">
        <v>70</v>
      </c>
      <c r="B26" s="21" t="s">
        <v>237</v>
      </c>
      <c r="C26" s="21" t="s">
        <v>238</v>
      </c>
      <c r="D26" s="21" t="s">
        <v>86</v>
      </c>
      <c r="E26" s="21" t="s">
        <v>156</v>
      </c>
      <c r="F26" s="21" t="s">
        <v>239</v>
      </c>
      <c r="G26" s="21" t="s">
        <v>240</v>
      </c>
      <c r="H26" s="23">
        <v>59270.32</v>
      </c>
      <c r="I26" s="23">
        <v>59270.32</v>
      </c>
      <c r="J26" s="23"/>
      <c r="K26" s="23"/>
      <c r="L26" s="23">
        <v>59270.32</v>
      </c>
      <c r="M26" s="23"/>
      <c r="N26" s="23"/>
      <c r="O26" s="23"/>
      <c r="P26" s="23"/>
      <c r="Q26" s="23"/>
      <c r="R26" s="23"/>
      <c r="S26" s="23"/>
      <c r="T26" s="23"/>
      <c r="U26" s="23"/>
      <c r="V26" s="23"/>
      <c r="W26" s="23"/>
    </row>
    <row r="27" ht="21" customHeight="1" spans="1:23">
      <c r="A27" s="128" t="s">
        <v>70</v>
      </c>
      <c r="B27" s="21" t="s">
        <v>241</v>
      </c>
      <c r="C27" s="21" t="s">
        <v>242</v>
      </c>
      <c r="D27" s="21" t="s">
        <v>92</v>
      </c>
      <c r="E27" s="21" t="s">
        <v>160</v>
      </c>
      <c r="F27" s="21" t="s">
        <v>243</v>
      </c>
      <c r="G27" s="21" t="s">
        <v>244</v>
      </c>
      <c r="H27" s="23">
        <v>897612.6</v>
      </c>
      <c r="I27" s="23">
        <v>897612.6</v>
      </c>
      <c r="J27" s="23"/>
      <c r="K27" s="23"/>
      <c r="L27" s="23">
        <v>897612.6</v>
      </c>
      <c r="M27" s="23"/>
      <c r="N27" s="23"/>
      <c r="O27" s="23"/>
      <c r="P27" s="23"/>
      <c r="Q27" s="23"/>
      <c r="R27" s="23"/>
      <c r="S27" s="23"/>
      <c r="T27" s="23"/>
      <c r="U27" s="23"/>
      <c r="V27" s="23"/>
      <c r="W27" s="23"/>
    </row>
    <row r="28" ht="21" customHeight="1" spans="1:23">
      <c r="A28" s="128" t="s">
        <v>70</v>
      </c>
      <c r="B28" s="21" t="s">
        <v>245</v>
      </c>
      <c r="C28" s="21" t="s">
        <v>246</v>
      </c>
      <c r="D28" s="21" t="s">
        <v>88</v>
      </c>
      <c r="E28" s="21" t="s">
        <v>158</v>
      </c>
      <c r="F28" s="21" t="s">
        <v>247</v>
      </c>
      <c r="G28" s="21" t="s">
        <v>248</v>
      </c>
      <c r="H28" s="23">
        <v>5088</v>
      </c>
      <c r="I28" s="23">
        <v>5088</v>
      </c>
      <c r="J28" s="23"/>
      <c r="K28" s="23"/>
      <c r="L28" s="23">
        <v>5088</v>
      </c>
      <c r="M28" s="23"/>
      <c r="N28" s="23"/>
      <c r="O28" s="23"/>
      <c r="P28" s="23"/>
      <c r="Q28" s="23"/>
      <c r="R28" s="23"/>
      <c r="S28" s="23"/>
      <c r="T28" s="23"/>
      <c r="U28" s="23"/>
      <c r="V28" s="23"/>
      <c r="W28" s="23"/>
    </row>
    <row r="29" ht="21" customHeight="1" spans="1:23">
      <c r="A29" s="128" t="s">
        <v>70</v>
      </c>
      <c r="B29" s="21" t="s">
        <v>249</v>
      </c>
      <c r="C29" s="21" t="s">
        <v>250</v>
      </c>
      <c r="D29" s="21" t="s">
        <v>88</v>
      </c>
      <c r="E29" s="21" t="s">
        <v>158</v>
      </c>
      <c r="F29" s="21" t="s">
        <v>247</v>
      </c>
      <c r="G29" s="21" t="s">
        <v>248</v>
      </c>
      <c r="H29" s="23">
        <v>42480</v>
      </c>
      <c r="I29" s="23">
        <v>42480</v>
      </c>
      <c r="J29" s="23"/>
      <c r="K29" s="23"/>
      <c r="L29" s="23">
        <v>42480</v>
      </c>
      <c r="M29" s="23"/>
      <c r="N29" s="23"/>
      <c r="O29" s="23"/>
      <c r="P29" s="23"/>
      <c r="Q29" s="23"/>
      <c r="R29" s="23"/>
      <c r="S29" s="23"/>
      <c r="T29" s="23"/>
      <c r="U29" s="23"/>
      <c r="V29" s="23"/>
      <c r="W29" s="23"/>
    </row>
    <row r="30" ht="21" customHeight="1" spans="1:23">
      <c r="A30" s="128" t="s">
        <v>70</v>
      </c>
      <c r="B30" s="21" t="s">
        <v>251</v>
      </c>
      <c r="C30" s="21" t="s">
        <v>252</v>
      </c>
      <c r="D30" s="21" t="s">
        <v>95</v>
      </c>
      <c r="E30" s="21" t="s">
        <v>163</v>
      </c>
      <c r="F30" s="21" t="s">
        <v>247</v>
      </c>
      <c r="G30" s="21" t="s">
        <v>248</v>
      </c>
      <c r="H30" s="23">
        <v>10173.6</v>
      </c>
      <c r="I30" s="23">
        <v>10173.6</v>
      </c>
      <c r="J30" s="23"/>
      <c r="K30" s="23"/>
      <c r="L30" s="23">
        <v>10173.6</v>
      </c>
      <c r="M30" s="23"/>
      <c r="N30" s="23"/>
      <c r="O30" s="23"/>
      <c r="P30" s="23"/>
      <c r="Q30" s="23"/>
      <c r="R30" s="23"/>
      <c r="S30" s="23"/>
      <c r="T30" s="23"/>
      <c r="U30" s="23"/>
      <c r="V30" s="23"/>
      <c r="W30" s="23"/>
    </row>
    <row r="31" ht="21" customHeight="1" spans="1:23">
      <c r="A31" s="128" t="s">
        <v>70</v>
      </c>
      <c r="B31" s="21" t="s">
        <v>210</v>
      </c>
      <c r="C31" s="21" t="s">
        <v>211</v>
      </c>
      <c r="D31" s="21" t="s">
        <v>218</v>
      </c>
      <c r="E31" s="21" t="s">
        <v>219</v>
      </c>
      <c r="F31" s="21" t="s">
        <v>253</v>
      </c>
      <c r="G31" s="21" t="s">
        <v>254</v>
      </c>
      <c r="H31" s="23"/>
      <c r="I31" s="23"/>
      <c r="J31" s="23"/>
      <c r="K31" s="23"/>
      <c r="L31" s="23"/>
      <c r="M31" s="23"/>
      <c r="N31" s="23"/>
      <c r="O31" s="23"/>
      <c r="P31" s="23"/>
      <c r="Q31" s="23"/>
      <c r="R31" s="23"/>
      <c r="S31" s="23"/>
      <c r="T31" s="23"/>
      <c r="U31" s="23"/>
      <c r="V31" s="23"/>
      <c r="W31" s="23"/>
    </row>
    <row r="32" ht="21" customHeight="1" spans="1:23">
      <c r="A32" s="34" t="s">
        <v>108</v>
      </c>
      <c r="B32" s="129"/>
      <c r="C32" s="129"/>
      <c r="D32" s="129"/>
      <c r="E32" s="129"/>
      <c r="F32" s="129"/>
      <c r="G32" s="130"/>
      <c r="H32" s="23">
        <v>6947183.64</v>
      </c>
      <c r="I32" s="23">
        <v>6947183.64</v>
      </c>
      <c r="J32" s="23"/>
      <c r="K32" s="23"/>
      <c r="L32" s="23">
        <v>6947183.64</v>
      </c>
      <c r="M32" s="23"/>
      <c r="N32" s="23"/>
      <c r="O32" s="23"/>
      <c r="P32" s="23"/>
      <c r="Q32" s="23"/>
      <c r="R32" s="23"/>
      <c r="S32" s="23"/>
      <c r="T32" s="23"/>
      <c r="U32" s="23"/>
      <c r="V32" s="23"/>
      <c r="W32" s="23"/>
    </row>
  </sheetData>
  <mergeCells count="30">
    <mergeCell ref="A2:W2"/>
    <mergeCell ref="A3:G3"/>
    <mergeCell ref="H4:W4"/>
    <mergeCell ref="I5:M5"/>
    <mergeCell ref="N5:P5"/>
    <mergeCell ref="R5:W5"/>
    <mergeCell ref="A32:G32"/>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7"/>
  <sheetViews>
    <sheetView showZeros="0" workbookViewId="0">
      <selection activeCell="G36" sqref="G36"/>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255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"单位名称："&amp;"耿马傣族佤族自治县职业教育中心"</f>
        <v>单位名称：耿马傣族佤族自治县职业教育中心</v>
      </c>
      <c r="B3" s="8"/>
      <c r="C3" s="8"/>
      <c r="D3" s="8"/>
      <c r="E3" s="8"/>
      <c r="F3" s="8"/>
      <c r="G3" s="8"/>
      <c r="H3" s="8"/>
      <c r="I3" s="9"/>
      <c r="J3" s="9"/>
      <c r="K3" s="9"/>
      <c r="L3" s="9"/>
      <c r="M3" s="9"/>
      <c r="N3" s="9"/>
      <c r="O3" s="9"/>
      <c r="P3" s="9"/>
      <c r="Q3" s="9"/>
      <c r="R3" s="1"/>
      <c r="S3" s="1"/>
      <c r="T3" s="1"/>
      <c r="U3" s="3"/>
      <c r="V3" s="1"/>
      <c r="W3" s="38" t="s">
        <v>170</v>
      </c>
    </row>
    <row r="4" ht="18.75" customHeight="1" spans="1:23">
      <c r="A4" s="10" t="s">
        <v>256</v>
      </c>
      <c r="B4" s="11" t="s">
        <v>180</v>
      </c>
      <c r="C4" s="10" t="s">
        <v>181</v>
      </c>
      <c r="D4" s="10" t="s">
        <v>257</v>
      </c>
      <c r="E4" s="11" t="s">
        <v>182</v>
      </c>
      <c r="F4" s="11" t="s">
        <v>183</v>
      </c>
      <c r="G4" s="11" t="s">
        <v>258</v>
      </c>
      <c r="H4" s="11" t="s">
        <v>259</v>
      </c>
      <c r="I4" s="30" t="s">
        <v>55</v>
      </c>
      <c r="J4" s="12" t="s">
        <v>260</v>
      </c>
      <c r="K4" s="13"/>
      <c r="L4" s="13"/>
      <c r="M4" s="14"/>
      <c r="N4" s="12" t="s">
        <v>188</v>
      </c>
      <c r="O4" s="13"/>
      <c r="P4" s="14"/>
      <c r="Q4" s="11" t="s">
        <v>61</v>
      </c>
      <c r="R4" s="12" t="s">
        <v>77</v>
      </c>
      <c r="S4" s="13"/>
      <c r="T4" s="13"/>
      <c r="U4" s="13"/>
      <c r="V4" s="13"/>
      <c r="W4" s="14"/>
    </row>
    <row r="5" ht="18.75" customHeight="1" spans="1:23">
      <c r="A5" s="15"/>
      <c r="B5" s="31"/>
      <c r="C5" s="15"/>
      <c r="D5" s="15"/>
      <c r="E5" s="16"/>
      <c r="F5" s="16"/>
      <c r="G5" s="16"/>
      <c r="H5" s="16"/>
      <c r="I5" s="31"/>
      <c r="J5" s="118" t="s">
        <v>58</v>
      </c>
      <c r="K5" s="119"/>
      <c r="L5" s="11" t="s">
        <v>59</v>
      </c>
      <c r="M5" s="11" t="s">
        <v>60</v>
      </c>
      <c r="N5" s="11" t="s">
        <v>58</v>
      </c>
      <c r="O5" s="11" t="s">
        <v>59</v>
      </c>
      <c r="P5" s="11" t="s">
        <v>60</v>
      </c>
      <c r="Q5" s="16"/>
      <c r="R5" s="11" t="s">
        <v>57</v>
      </c>
      <c r="S5" s="10" t="s">
        <v>64</v>
      </c>
      <c r="T5" s="10" t="s">
        <v>194</v>
      </c>
      <c r="U5" s="10" t="s">
        <v>66</v>
      </c>
      <c r="V5" s="10" t="s">
        <v>67</v>
      </c>
      <c r="W5" s="10" t="s">
        <v>68</v>
      </c>
    </row>
    <row r="6" ht="18.75" customHeight="1" spans="1:23">
      <c r="A6" s="31"/>
      <c r="B6" s="31"/>
      <c r="C6" s="31"/>
      <c r="D6" s="31"/>
      <c r="E6" s="31"/>
      <c r="F6" s="31"/>
      <c r="G6" s="31"/>
      <c r="H6" s="31"/>
      <c r="I6" s="31"/>
      <c r="J6" s="120" t="s">
        <v>57</v>
      </c>
      <c r="K6" s="93"/>
      <c r="L6" s="31"/>
      <c r="M6" s="31"/>
      <c r="N6" s="31"/>
      <c r="O6" s="31"/>
      <c r="P6" s="31"/>
      <c r="Q6" s="31"/>
      <c r="R6" s="31"/>
      <c r="S6" s="121"/>
      <c r="T6" s="121"/>
      <c r="U6" s="121"/>
      <c r="V6" s="121"/>
      <c r="W6" s="121"/>
    </row>
    <row r="7" ht="18.75" customHeight="1" spans="1:23">
      <c r="A7" s="17"/>
      <c r="B7" s="32"/>
      <c r="C7" s="17"/>
      <c r="D7" s="17"/>
      <c r="E7" s="18"/>
      <c r="F7" s="18"/>
      <c r="G7" s="18"/>
      <c r="H7" s="18"/>
      <c r="I7" s="32"/>
      <c r="J7" s="45" t="s">
        <v>57</v>
      </c>
      <c r="K7" s="45" t="s">
        <v>261</v>
      </c>
      <c r="L7" s="18"/>
      <c r="M7" s="18"/>
      <c r="N7" s="18"/>
      <c r="O7" s="18"/>
      <c r="P7" s="18"/>
      <c r="Q7" s="18"/>
      <c r="R7" s="18"/>
      <c r="S7" s="18"/>
      <c r="T7" s="18"/>
      <c r="U7" s="32"/>
      <c r="V7" s="18"/>
      <c r="W7" s="18"/>
    </row>
    <row r="8" ht="18.75" customHeight="1" spans="1:23">
      <c r="A8" s="116">
        <v>1</v>
      </c>
      <c r="B8" s="116">
        <v>2</v>
      </c>
      <c r="C8" s="116">
        <v>3</v>
      </c>
      <c r="D8" s="116">
        <v>4</v>
      </c>
      <c r="E8" s="116">
        <v>5</v>
      </c>
      <c r="F8" s="116">
        <v>6</v>
      </c>
      <c r="G8" s="116">
        <v>7</v>
      </c>
      <c r="H8" s="116">
        <v>8</v>
      </c>
      <c r="I8" s="116">
        <v>9</v>
      </c>
      <c r="J8" s="116">
        <v>10</v>
      </c>
      <c r="K8" s="116">
        <v>11</v>
      </c>
      <c r="L8" s="116">
        <v>12</v>
      </c>
      <c r="M8" s="116">
        <v>13</v>
      </c>
      <c r="N8" s="116">
        <v>14</v>
      </c>
      <c r="O8" s="116">
        <v>15</v>
      </c>
      <c r="P8" s="116">
        <v>16</v>
      </c>
      <c r="Q8" s="116">
        <v>17</v>
      </c>
      <c r="R8" s="116">
        <v>18</v>
      </c>
      <c r="S8" s="116">
        <v>19</v>
      </c>
      <c r="T8" s="116">
        <v>20</v>
      </c>
      <c r="U8" s="116">
        <v>21</v>
      </c>
      <c r="V8" s="116">
        <v>22</v>
      </c>
      <c r="W8" s="116">
        <v>23</v>
      </c>
    </row>
    <row r="9" ht="18.75" customHeight="1" spans="1:23">
      <c r="A9" s="21"/>
      <c r="B9" s="21"/>
      <c r="C9" s="21" t="s">
        <v>262</v>
      </c>
      <c r="D9" s="21"/>
      <c r="E9" s="21"/>
      <c r="F9" s="21"/>
      <c r="G9" s="21"/>
      <c r="H9" s="21"/>
      <c r="I9" s="23">
        <v>380000</v>
      </c>
      <c r="J9" s="23">
        <v>380000</v>
      </c>
      <c r="K9" s="23">
        <v>380000</v>
      </c>
      <c r="L9" s="23"/>
      <c r="M9" s="23"/>
      <c r="N9" s="23"/>
      <c r="O9" s="23"/>
      <c r="P9" s="23"/>
      <c r="Q9" s="23"/>
      <c r="R9" s="23"/>
      <c r="S9" s="23"/>
      <c r="T9" s="23"/>
      <c r="U9" s="23"/>
      <c r="V9" s="23"/>
      <c r="W9" s="23"/>
    </row>
    <row r="10" ht="18.75" customHeight="1" spans="1:23">
      <c r="A10" s="117" t="s">
        <v>263</v>
      </c>
      <c r="B10" s="117" t="s">
        <v>264</v>
      </c>
      <c r="C10" s="21" t="s">
        <v>262</v>
      </c>
      <c r="D10" s="117" t="s">
        <v>70</v>
      </c>
      <c r="E10" s="117" t="s">
        <v>86</v>
      </c>
      <c r="F10" s="117" t="s">
        <v>156</v>
      </c>
      <c r="G10" s="117" t="s">
        <v>232</v>
      </c>
      <c r="H10" s="117" t="s">
        <v>233</v>
      </c>
      <c r="I10" s="23">
        <v>120000</v>
      </c>
      <c r="J10" s="23">
        <v>120000</v>
      </c>
      <c r="K10" s="23">
        <v>120000</v>
      </c>
      <c r="L10" s="23"/>
      <c r="M10" s="23"/>
      <c r="N10" s="23"/>
      <c r="O10" s="23"/>
      <c r="P10" s="23"/>
      <c r="Q10" s="23"/>
      <c r="R10" s="23"/>
      <c r="S10" s="23"/>
      <c r="T10" s="23"/>
      <c r="U10" s="23"/>
      <c r="V10" s="23"/>
      <c r="W10" s="23"/>
    </row>
    <row r="11" ht="18.75" customHeight="1" spans="1:23">
      <c r="A11" s="117" t="s">
        <v>263</v>
      </c>
      <c r="B11" s="117" t="s">
        <v>264</v>
      </c>
      <c r="C11" s="21" t="s">
        <v>262</v>
      </c>
      <c r="D11" s="117" t="s">
        <v>70</v>
      </c>
      <c r="E11" s="117" t="s">
        <v>86</v>
      </c>
      <c r="F11" s="117" t="s">
        <v>156</v>
      </c>
      <c r="G11" s="117" t="s">
        <v>265</v>
      </c>
      <c r="H11" s="117" t="s">
        <v>266</v>
      </c>
      <c r="I11" s="23">
        <v>141680</v>
      </c>
      <c r="J11" s="23">
        <v>141680</v>
      </c>
      <c r="K11" s="23">
        <v>141680</v>
      </c>
      <c r="L11" s="23"/>
      <c r="M11" s="23"/>
      <c r="N11" s="23"/>
      <c r="O11" s="23"/>
      <c r="P11" s="23"/>
      <c r="Q11" s="23"/>
      <c r="R11" s="23"/>
      <c r="S11" s="23"/>
      <c r="T11" s="23"/>
      <c r="U11" s="23"/>
      <c r="V11" s="23"/>
      <c r="W11" s="23"/>
    </row>
    <row r="12" ht="18.75" customHeight="1" spans="1:23">
      <c r="A12" s="117" t="s">
        <v>263</v>
      </c>
      <c r="B12" s="117" t="s">
        <v>264</v>
      </c>
      <c r="C12" s="21" t="s">
        <v>262</v>
      </c>
      <c r="D12" s="117" t="s">
        <v>70</v>
      </c>
      <c r="E12" s="117" t="s">
        <v>86</v>
      </c>
      <c r="F12" s="117" t="s">
        <v>156</v>
      </c>
      <c r="G12" s="117" t="s">
        <v>267</v>
      </c>
      <c r="H12" s="117" t="s">
        <v>268</v>
      </c>
      <c r="I12" s="23">
        <v>118320</v>
      </c>
      <c r="J12" s="23">
        <v>118320</v>
      </c>
      <c r="K12" s="23">
        <v>118320</v>
      </c>
      <c r="L12" s="23"/>
      <c r="M12" s="23"/>
      <c r="N12" s="23"/>
      <c r="O12" s="23"/>
      <c r="P12" s="23"/>
      <c r="Q12" s="23"/>
      <c r="R12" s="23"/>
      <c r="S12" s="23"/>
      <c r="T12" s="23"/>
      <c r="U12" s="23"/>
      <c r="V12" s="23"/>
      <c r="W12" s="23"/>
    </row>
    <row r="13" ht="18.75" customHeight="1" spans="1:23">
      <c r="A13" s="24"/>
      <c r="B13" s="24"/>
      <c r="C13" s="21" t="s">
        <v>269</v>
      </c>
      <c r="D13" s="24"/>
      <c r="E13" s="24"/>
      <c r="F13" s="24"/>
      <c r="G13" s="24"/>
      <c r="H13" s="24"/>
      <c r="I13" s="23">
        <v>25650</v>
      </c>
      <c r="J13" s="23">
        <v>25650</v>
      </c>
      <c r="K13" s="23">
        <v>25650</v>
      </c>
      <c r="L13" s="23"/>
      <c r="M13" s="23"/>
      <c r="N13" s="23"/>
      <c r="O13" s="23"/>
      <c r="P13" s="23"/>
      <c r="Q13" s="23"/>
      <c r="R13" s="23"/>
      <c r="S13" s="23"/>
      <c r="T13" s="23"/>
      <c r="U13" s="23"/>
      <c r="V13" s="23"/>
      <c r="W13" s="23"/>
    </row>
    <row r="14" ht="18.75" customHeight="1" spans="1:23">
      <c r="A14" s="117" t="s">
        <v>270</v>
      </c>
      <c r="B14" s="117" t="s">
        <v>271</v>
      </c>
      <c r="C14" s="21" t="s">
        <v>269</v>
      </c>
      <c r="D14" s="117" t="s">
        <v>70</v>
      </c>
      <c r="E14" s="117" t="s">
        <v>86</v>
      </c>
      <c r="F14" s="117" t="s">
        <v>156</v>
      </c>
      <c r="G14" s="117" t="s">
        <v>232</v>
      </c>
      <c r="H14" s="117" t="s">
        <v>233</v>
      </c>
      <c r="I14" s="23">
        <v>14634</v>
      </c>
      <c r="J14" s="23">
        <v>14634</v>
      </c>
      <c r="K14" s="23">
        <v>14634</v>
      </c>
      <c r="L14" s="23"/>
      <c r="M14" s="23"/>
      <c r="N14" s="23"/>
      <c r="O14" s="23"/>
      <c r="P14" s="23"/>
      <c r="Q14" s="23"/>
      <c r="R14" s="23"/>
      <c r="S14" s="23"/>
      <c r="T14" s="23"/>
      <c r="U14" s="23"/>
      <c r="V14" s="23"/>
      <c r="W14" s="23"/>
    </row>
    <row r="15" ht="18.75" customHeight="1" spans="1:23">
      <c r="A15" s="117" t="s">
        <v>270</v>
      </c>
      <c r="B15" s="117" t="s">
        <v>271</v>
      </c>
      <c r="C15" s="21" t="s">
        <v>269</v>
      </c>
      <c r="D15" s="117" t="s">
        <v>70</v>
      </c>
      <c r="E15" s="117" t="s">
        <v>86</v>
      </c>
      <c r="F15" s="117" t="s">
        <v>156</v>
      </c>
      <c r="G15" s="117" t="s">
        <v>272</v>
      </c>
      <c r="H15" s="117" t="s">
        <v>273</v>
      </c>
      <c r="I15" s="23">
        <v>11016</v>
      </c>
      <c r="J15" s="23">
        <v>11016</v>
      </c>
      <c r="K15" s="23">
        <v>11016</v>
      </c>
      <c r="L15" s="23"/>
      <c r="M15" s="23"/>
      <c r="N15" s="23"/>
      <c r="O15" s="23"/>
      <c r="P15" s="23"/>
      <c r="Q15" s="23"/>
      <c r="R15" s="23"/>
      <c r="S15" s="23"/>
      <c r="T15" s="23"/>
      <c r="U15" s="23"/>
      <c r="V15" s="23"/>
      <c r="W15" s="23"/>
    </row>
    <row r="16" ht="18.75" customHeight="1" spans="1:23">
      <c r="A16" s="24"/>
      <c r="B16" s="24"/>
      <c r="C16" s="21" t="s">
        <v>274</v>
      </c>
      <c r="D16" s="24"/>
      <c r="E16" s="24"/>
      <c r="F16" s="24"/>
      <c r="G16" s="24"/>
      <c r="H16" s="24"/>
      <c r="I16" s="23">
        <v>80000</v>
      </c>
      <c r="J16" s="23"/>
      <c r="K16" s="23"/>
      <c r="L16" s="23"/>
      <c r="M16" s="23"/>
      <c r="N16" s="23"/>
      <c r="O16" s="23"/>
      <c r="P16" s="23"/>
      <c r="Q16" s="23">
        <v>80000</v>
      </c>
      <c r="R16" s="23"/>
      <c r="S16" s="23"/>
      <c r="T16" s="23"/>
      <c r="U16" s="23"/>
      <c r="V16" s="23"/>
      <c r="W16" s="23"/>
    </row>
    <row r="17" ht="18.75" customHeight="1" spans="1:23">
      <c r="A17" s="117" t="s">
        <v>263</v>
      </c>
      <c r="B17" s="117" t="s">
        <v>275</v>
      </c>
      <c r="C17" s="21" t="s">
        <v>274</v>
      </c>
      <c r="D17" s="117" t="s">
        <v>70</v>
      </c>
      <c r="E17" s="117" t="s">
        <v>86</v>
      </c>
      <c r="F17" s="117" t="s">
        <v>156</v>
      </c>
      <c r="G17" s="117" t="s">
        <v>232</v>
      </c>
      <c r="H17" s="117" t="s">
        <v>233</v>
      </c>
      <c r="I17" s="23">
        <v>40000</v>
      </c>
      <c r="J17" s="23"/>
      <c r="K17" s="23"/>
      <c r="L17" s="23"/>
      <c r="M17" s="23"/>
      <c r="N17" s="23"/>
      <c r="O17" s="23"/>
      <c r="P17" s="23"/>
      <c r="Q17" s="23">
        <v>40000</v>
      </c>
      <c r="R17" s="23"/>
      <c r="S17" s="23"/>
      <c r="T17" s="23"/>
      <c r="U17" s="23"/>
      <c r="V17" s="23"/>
      <c r="W17" s="23"/>
    </row>
    <row r="18" ht="18.75" customHeight="1" spans="1:23">
      <c r="A18" s="117" t="s">
        <v>263</v>
      </c>
      <c r="B18" s="117" t="s">
        <v>275</v>
      </c>
      <c r="C18" s="21" t="s">
        <v>274</v>
      </c>
      <c r="D18" s="117" t="s">
        <v>70</v>
      </c>
      <c r="E18" s="117" t="s">
        <v>86</v>
      </c>
      <c r="F18" s="117" t="s">
        <v>156</v>
      </c>
      <c r="G18" s="117" t="s">
        <v>265</v>
      </c>
      <c r="H18" s="117" t="s">
        <v>266</v>
      </c>
      <c r="I18" s="23">
        <v>40000</v>
      </c>
      <c r="J18" s="23"/>
      <c r="K18" s="23"/>
      <c r="L18" s="23"/>
      <c r="M18" s="23"/>
      <c r="N18" s="23"/>
      <c r="O18" s="23"/>
      <c r="P18" s="23"/>
      <c r="Q18" s="23">
        <v>40000</v>
      </c>
      <c r="R18" s="23"/>
      <c r="S18" s="23"/>
      <c r="T18" s="23"/>
      <c r="U18" s="23"/>
      <c r="V18" s="23"/>
      <c r="W18" s="23"/>
    </row>
    <row r="19" ht="18.75" customHeight="1" spans="1:23">
      <c r="A19" s="24"/>
      <c r="B19" s="24"/>
      <c r="C19" s="21" t="s">
        <v>276</v>
      </c>
      <c r="D19" s="24"/>
      <c r="E19" s="24"/>
      <c r="F19" s="24"/>
      <c r="G19" s="24"/>
      <c r="H19" s="24"/>
      <c r="I19" s="23">
        <v>201000</v>
      </c>
      <c r="J19" s="23"/>
      <c r="K19" s="23"/>
      <c r="L19" s="23"/>
      <c r="M19" s="23"/>
      <c r="N19" s="23"/>
      <c r="O19" s="23"/>
      <c r="P19" s="23"/>
      <c r="Q19" s="23"/>
      <c r="R19" s="23">
        <v>201000</v>
      </c>
      <c r="S19" s="23"/>
      <c r="T19" s="23"/>
      <c r="U19" s="23"/>
      <c r="V19" s="23"/>
      <c r="W19" s="23">
        <v>201000</v>
      </c>
    </row>
    <row r="20" ht="18.75" customHeight="1" spans="1:23">
      <c r="A20" s="117" t="s">
        <v>263</v>
      </c>
      <c r="B20" s="117" t="s">
        <v>277</v>
      </c>
      <c r="C20" s="21" t="s">
        <v>276</v>
      </c>
      <c r="D20" s="117" t="s">
        <v>70</v>
      </c>
      <c r="E20" s="117" t="s">
        <v>107</v>
      </c>
      <c r="F20" s="117" t="s">
        <v>82</v>
      </c>
      <c r="G20" s="117" t="s">
        <v>232</v>
      </c>
      <c r="H20" s="117" t="s">
        <v>233</v>
      </c>
      <c r="I20" s="23">
        <v>10000</v>
      </c>
      <c r="J20" s="23"/>
      <c r="K20" s="23"/>
      <c r="L20" s="23"/>
      <c r="M20" s="23"/>
      <c r="N20" s="23"/>
      <c r="O20" s="23"/>
      <c r="P20" s="23"/>
      <c r="Q20" s="23"/>
      <c r="R20" s="23">
        <v>10000</v>
      </c>
      <c r="S20" s="23"/>
      <c r="T20" s="23"/>
      <c r="U20" s="23"/>
      <c r="V20" s="23"/>
      <c r="W20" s="23">
        <v>10000</v>
      </c>
    </row>
    <row r="21" ht="18.75" customHeight="1" spans="1:23">
      <c r="A21" s="117" t="s">
        <v>263</v>
      </c>
      <c r="B21" s="117" t="s">
        <v>277</v>
      </c>
      <c r="C21" s="21" t="s">
        <v>276</v>
      </c>
      <c r="D21" s="117" t="s">
        <v>70</v>
      </c>
      <c r="E21" s="117" t="s">
        <v>107</v>
      </c>
      <c r="F21" s="117" t="s">
        <v>82</v>
      </c>
      <c r="G21" s="117" t="s">
        <v>232</v>
      </c>
      <c r="H21" s="117" t="s">
        <v>233</v>
      </c>
      <c r="I21" s="23">
        <v>1000</v>
      </c>
      <c r="J21" s="23"/>
      <c r="K21" s="23"/>
      <c r="L21" s="23"/>
      <c r="M21" s="23"/>
      <c r="N21" s="23"/>
      <c r="O21" s="23"/>
      <c r="P21" s="23"/>
      <c r="Q21" s="23"/>
      <c r="R21" s="23">
        <v>1000</v>
      </c>
      <c r="S21" s="23"/>
      <c r="T21" s="23"/>
      <c r="U21" s="23"/>
      <c r="V21" s="23"/>
      <c r="W21" s="23">
        <v>1000</v>
      </c>
    </row>
    <row r="22" ht="18.75" customHeight="1" spans="1:23">
      <c r="A22" s="117" t="s">
        <v>263</v>
      </c>
      <c r="B22" s="117" t="s">
        <v>277</v>
      </c>
      <c r="C22" s="21" t="s">
        <v>276</v>
      </c>
      <c r="D22" s="117" t="s">
        <v>70</v>
      </c>
      <c r="E22" s="117" t="s">
        <v>107</v>
      </c>
      <c r="F22" s="117" t="s">
        <v>82</v>
      </c>
      <c r="G22" s="117" t="s">
        <v>232</v>
      </c>
      <c r="H22" s="117" t="s">
        <v>233</v>
      </c>
      <c r="I22" s="23">
        <v>40000</v>
      </c>
      <c r="J22" s="23"/>
      <c r="K22" s="23"/>
      <c r="L22" s="23"/>
      <c r="M22" s="23"/>
      <c r="N22" s="23"/>
      <c r="O22" s="23"/>
      <c r="P22" s="23"/>
      <c r="Q22" s="23"/>
      <c r="R22" s="23">
        <v>40000</v>
      </c>
      <c r="S22" s="23"/>
      <c r="T22" s="23"/>
      <c r="U22" s="23"/>
      <c r="V22" s="23"/>
      <c r="W22" s="23">
        <v>40000</v>
      </c>
    </row>
    <row r="23" ht="18.75" customHeight="1" spans="1:23">
      <c r="A23" s="117" t="s">
        <v>263</v>
      </c>
      <c r="B23" s="117" t="s">
        <v>277</v>
      </c>
      <c r="C23" s="21" t="s">
        <v>276</v>
      </c>
      <c r="D23" s="117" t="s">
        <v>70</v>
      </c>
      <c r="E23" s="117" t="s">
        <v>107</v>
      </c>
      <c r="F23" s="117" t="s">
        <v>82</v>
      </c>
      <c r="G23" s="117" t="s">
        <v>232</v>
      </c>
      <c r="H23" s="117" t="s">
        <v>233</v>
      </c>
      <c r="I23" s="23">
        <v>80000</v>
      </c>
      <c r="J23" s="23"/>
      <c r="K23" s="23"/>
      <c r="L23" s="23"/>
      <c r="M23" s="23"/>
      <c r="N23" s="23"/>
      <c r="O23" s="23"/>
      <c r="P23" s="23"/>
      <c r="Q23" s="23"/>
      <c r="R23" s="23">
        <v>80000</v>
      </c>
      <c r="S23" s="23"/>
      <c r="T23" s="23"/>
      <c r="U23" s="23"/>
      <c r="V23" s="23"/>
      <c r="W23" s="23">
        <v>80000</v>
      </c>
    </row>
    <row r="24" ht="18.75" customHeight="1" spans="1:23">
      <c r="A24" s="117" t="s">
        <v>263</v>
      </c>
      <c r="B24" s="117" t="s">
        <v>277</v>
      </c>
      <c r="C24" s="21" t="s">
        <v>276</v>
      </c>
      <c r="D24" s="117" t="s">
        <v>70</v>
      </c>
      <c r="E24" s="117" t="s">
        <v>107</v>
      </c>
      <c r="F24" s="117" t="s">
        <v>82</v>
      </c>
      <c r="G24" s="117" t="s">
        <v>278</v>
      </c>
      <c r="H24" s="117" t="s">
        <v>279</v>
      </c>
      <c r="I24" s="23">
        <v>30000</v>
      </c>
      <c r="J24" s="23"/>
      <c r="K24" s="23"/>
      <c r="L24" s="23"/>
      <c r="M24" s="23"/>
      <c r="N24" s="23"/>
      <c r="O24" s="23"/>
      <c r="P24" s="23"/>
      <c r="Q24" s="23"/>
      <c r="R24" s="23">
        <v>30000</v>
      </c>
      <c r="S24" s="23"/>
      <c r="T24" s="23"/>
      <c r="U24" s="23"/>
      <c r="V24" s="23"/>
      <c r="W24" s="23">
        <v>30000</v>
      </c>
    </row>
    <row r="25" ht="18.75" customHeight="1" spans="1:23">
      <c r="A25" s="117" t="s">
        <v>263</v>
      </c>
      <c r="B25" s="117" t="s">
        <v>277</v>
      </c>
      <c r="C25" s="21" t="s">
        <v>276</v>
      </c>
      <c r="D25" s="117" t="s">
        <v>70</v>
      </c>
      <c r="E25" s="117" t="s">
        <v>107</v>
      </c>
      <c r="F25" s="117" t="s">
        <v>82</v>
      </c>
      <c r="G25" s="117" t="s">
        <v>280</v>
      </c>
      <c r="H25" s="117" t="s">
        <v>281</v>
      </c>
      <c r="I25" s="23">
        <v>30000</v>
      </c>
      <c r="J25" s="23"/>
      <c r="K25" s="23"/>
      <c r="L25" s="23"/>
      <c r="M25" s="23"/>
      <c r="N25" s="23"/>
      <c r="O25" s="23"/>
      <c r="P25" s="23"/>
      <c r="Q25" s="23"/>
      <c r="R25" s="23">
        <v>30000</v>
      </c>
      <c r="S25" s="23"/>
      <c r="T25" s="23"/>
      <c r="U25" s="23"/>
      <c r="V25" s="23"/>
      <c r="W25" s="23">
        <v>30000</v>
      </c>
    </row>
    <row r="26" ht="18.75" customHeight="1" spans="1:23">
      <c r="A26" s="117" t="s">
        <v>263</v>
      </c>
      <c r="B26" s="117" t="s">
        <v>277</v>
      </c>
      <c r="C26" s="21" t="s">
        <v>276</v>
      </c>
      <c r="D26" s="117" t="s">
        <v>70</v>
      </c>
      <c r="E26" s="117" t="s">
        <v>107</v>
      </c>
      <c r="F26" s="117" t="s">
        <v>82</v>
      </c>
      <c r="G26" s="117" t="s">
        <v>282</v>
      </c>
      <c r="H26" s="117" t="s">
        <v>283</v>
      </c>
      <c r="I26" s="23">
        <v>10000</v>
      </c>
      <c r="J26" s="23"/>
      <c r="K26" s="23"/>
      <c r="L26" s="23"/>
      <c r="M26" s="23"/>
      <c r="N26" s="23"/>
      <c r="O26" s="23"/>
      <c r="P26" s="23"/>
      <c r="Q26" s="23"/>
      <c r="R26" s="23">
        <v>10000</v>
      </c>
      <c r="S26" s="23"/>
      <c r="T26" s="23"/>
      <c r="U26" s="23"/>
      <c r="V26" s="23"/>
      <c r="W26" s="23">
        <v>10000</v>
      </c>
    </row>
    <row r="27" ht="18.75" customHeight="1" spans="1:23">
      <c r="A27" s="34" t="s">
        <v>108</v>
      </c>
      <c r="B27" s="35"/>
      <c r="C27" s="35"/>
      <c r="D27" s="35"/>
      <c r="E27" s="35"/>
      <c r="F27" s="35"/>
      <c r="G27" s="35"/>
      <c r="H27" s="36"/>
      <c r="I27" s="23">
        <v>686650</v>
      </c>
      <c r="J27" s="23">
        <v>405650</v>
      </c>
      <c r="K27" s="23">
        <v>405650</v>
      </c>
      <c r="L27" s="23"/>
      <c r="M27" s="23"/>
      <c r="N27" s="23"/>
      <c r="O27" s="23"/>
      <c r="P27" s="23"/>
      <c r="Q27" s="23">
        <v>80000</v>
      </c>
      <c r="R27" s="23">
        <v>201000</v>
      </c>
      <c r="S27" s="23"/>
      <c r="T27" s="23"/>
      <c r="U27" s="23"/>
      <c r="V27" s="23"/>
      <c r="W27" s="23">
        <v>201000</v>
      </c>
    </row>
  </sheetData>
  <mergeCells count="28">
    <mergeCell ref="A2:W2"/>
    <mergeCell ref="A3:H3"/>
    <mergeCell ref="J4:M4"/>
    <mergeCell ref="N4:P4"/>
    <mergeCell ref="R4:W4"/>
    <mergeCell ref="A27:H2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38"/>
  <sheetViews>
    <sheetView showZeros="0" topLeftCell="A7" workbookViewId="0">
      <selection activeCell="B32" sqref="B32:B38"/>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5" t="s">
        <v>284</v>
      </c>
    </row>
    <row r="2" ht="36.75" customHeight="1" spans="1:10">
      <c r="A2" s="5" t="str">
        <f>"2025"&amp;"年部门项目支出绩效目标表"</f>
        <v>2025年部门项目支出绩效目标表</v>
      </c>
      <c r="B2" s="6"/>
      <c r="C2" s="6"/>
      <c r="D2" s="6"/>
      <c r="E2" s="6"/>
      <c r="F2" s="50"/>
      <c r="G2" s="6"/>
      <c r="H2" s="50"/>
      <c r="I2" s="50"/>
      <c r="J2" s="6"/>
    </row>
    <row r="3" ht="18.75" customHeight="1" spans="1:8">
      <c r="A3" s="7" t="str">
        <f>"单位名称："&amp;"耿马傣族佤族自治县职业教育中心"</f>
        <v>单位名称：耿马傣族佤族自治县职业教育中心</v>
      </c>
      <c r="B3" s="3"/>
      <c r="C3" s="3"/>
      <c r="D3" s="3"/>
      <c r="E3" s="3"/>
      <c r="F3" s="51"/>
      <c r="G3" s="3"/>
      <c r="H3" s="51"/>
    </row>
    <row r="4" ht="18.75" customHeight="1" spans="1:10">
      <c r="A4" s="45" t="s">
        <v>285</v>
      </c>
      <c r="B4" s="45" t="s">
        <v>286</v>
      </c>
      <c r="C4" s="45" t="s">
        <v>287</v>
      </c>
      <c r="D4" s="45" t="s">
        <v>288</v>
      </c>
      <c r="E4" s="45" t="s">
        <v>289</v>
      </c>
      <c r="F4" s="52" t="s">
        <v>290</v>
      </c>
      <c r="G4" s="45" t="s">
        <v>291</v>
      </c>
      <c r="H4" s="52" t="s">
        <v>292</v>
      </c>
      <c r="I4" s="52" t="s">
        <v>293</v>
      </c>
      <c r="J4" s="45" t="s">
        <v>294</v>
      </c>
    </row>
    <row r="5" ht="18.75" customHeight="1" spans="1:10">
      <c r="A5" s="114">
        <v>1</v>
      </c>
      <c r="B5" s="114">
        <v>2</v>
      </c>
      <c r="C5" s="114">
        <v>3</v>
      </c>
      <c r="D5" s="114">
        <v>4</v>
      </c>
      <c r="E5" s="114">
        <v>5</v>
      </c>
      <c r="F5" s="114">
        <v>6</v>
      </c>
      <c r="G5" s="114">
        <v>7</v>
      </c>
      <c r="H5" s="114">
        <v>8</v>
      </c>
      <c r="I5" s="114">
        <v>9</v>
      </c>
      <c r="J5" s="114">
        <v>10</v>
      </c>
    </row>
    <row r="6" ht="18.75" customHeight="1" spans="1:10">
      <c r="A6" s="33" t="s">
        <v>70</v>
      </c>
      <c r="B6" s="46"/>
      <c r="C6" s="46"/>
      <c r="D6" s="46"/>
      <c r="E6" s="53"/>
      <c r="F6" s="54"/>
      <c r="G6" s="53"/>
      <c r="H6" s="54"/>
      <c r="I6" s="54"/>
      <c r="J6" s="53"/>
    </row>
    <row r="7" ht="18.75" customHeight="1" spans="1:10">
      <c r="A7" s="201" t="s">
        <v>269</v>
      </c>
      <c r="B7" s="21" t="s">
        <v>295</v>
      </c>
      <c r="C7" s="21" t="s">
        <v>296</v>
      </c>
      <c r="D7" s="21" t="s">
        <v>297</v>
      </c>
      <c r="E7" s="33" t="s">
        <v>298</v>
      </c>
      <c r="F7" s="21" t="s">
        <v>299</v>
      </c>
      <c r="G7" s="33" t="s">
        <v>300</v>
      </c>
      <c r="H7" s="21" t="s">
        <v>301</v>
      </c>
      <c r="I7" s="21" t="s">
        <v>302</v>
      </c>
      <c r="J7" s="33" t="s">
        <v>303</v>
      </c>
    </row>
    <row r="8" ht="18.75" customHeight="1" spans="1:10">
      <c r="A8" s="201" t="s">
        <v>269</v>
      </c>
      <c r="B8" s="21" t="s">
        <v>295</v>
      </c>
      <c r="C8" s="21" t="s">
        <v>296</v>
      </c>
      <c r="D8" s="21" t="s">
        <v>297</v>
      </c>
      <c r="E8" s="33" t="s">
        <v>304</v>
      </c>
      <c r="F8" s="21" t="s">
        <v>299</v>
      </c>
      <c r="G8" s="33" t="s">
        <v>305</v>
      </c>
      <c r="H8" s="21" t="s">
        <v>301</v>
      </c>
      <c r="I8" s="21" t="s">
        <v>302</v>
      </c>
      <c r="J8" s="33" t="s">
        <v>303</v>
      </c>
    </row>
    <row r="9" ht="18.75" customHeight="1" spans="1:10">
      <c r="A9" s="201" t="s">
        <v>269</v>
      </c>
      <c r="B9" s="21" t="s">
        <v>295</v>
      </c>
      <c r="C9" s="21" t="s">
        <v>296</v>
      </c>
      <c r="D9" s="21" t="s">
        <v>306</v>
      </c>
      <c r="E9" s="33" t="s">
        <v>307</v>
      </c>
      <c r="F9" s="21" t="s">
        <v>299</v>
      </c>
      <c r="G9" s="33" t="s">
        <v>308</v>
      </c>
      <c r="H9" s="21" t="s">
        <v>309</v>
      </c>
      <c r="I9" s="21" t="s">
        <v>302</v>
      </c>
      <c r="J9" s="33" t="s">
        <v>303</v>
      </c>
    </row>
    <row r="10" ht="18.75" customHeight="1" spans="1:10">
      <c r="A10" s="201" t="s">
        <v>269</v>
      </c>
      <c r="B10" s="21" t="s">
        <v>295</v>
      </c>
      <c r="C10" s="21" t="s">
        <v>296</v>
      </c>
      <c r="D10" s="21" t="s">
        <v>310</v>
      </c>
      <c r="E10" s="33" t="s">
        <v>311</v>
      </c>
      <c r="F10" s="21" t="s">
        <v>312</v>
      </c>
      <c r="G10" s="33" t="s">
        <v>313</v>
      </c>
      <c r="H10" s="21" t="s">
        <v>309</v>
      </c>
      <c r="I10" s="21" t="s">
        <v>302</v>
      </c>
      <c r="J10" s="33" t="s">
        <v>303</v>
      </c>
    </row>
    <row r="11" ht="18.75" customHeight="1" spans="1:10">
      <c r="A11" s="201" t="s">
        <v>269</v>
      </c>
      <c r="B11" s="21" t="s">
        <v>295</v>
      </c>
      <c r="C11" s="21" t="s">
        <v>296</v>
      </c>
      <c r="D11" s="21" t="s">
        <v>314</v>
      </c>
      <c r="E11" s="33" t="s">
        <v>315</v>
      </c>
      <c r="F11" s="21" t="s">
        <v>299</v>
      </c>
      <c r="G11" s="33" t="s">
        <v>316</v>
      </c>
      <c r="H11" s="21" t="s">
        <v>317</v>
      </c>
      <c r="I11" s="21" t="s">
        <v>302</v>
      </c>
      <c r="J11" s="33" t="s">
        <v>303</v>
      </c>
    </row>
    <row r="12" ht="18.75" customHeight="1" spans="1:10">
      <c r="A12" s="201" t="s">
        <v>269</v>
      </c>
      <c r="B12" s="21" t="s">
        <v>295</v>
      </c>
      <c r="C12" s="21" t="s">
        <v>318</v>
      </c>
      <c r="D12" s="21" t="s">
        <v>319</v>
      </c>
      <c r="E12" s="33" t="s">
        <v>320</v>
      </c>
      <c r="F12" s="21" t="s">
        <v>312</v>
      </c>
      <c r="G12" s="33" t="s">
        <v>321</v>
      </c>
      <c r="H12" s="21" t="s">
        <v>309</v>
      </c>
      <c r="I12" s="21" t="s">
        <v>302</v>
      </c>
      <c r="J12" s="33" t="s">
        <v>322</v>
      </c>
    </row>
    <row r="13" ht="18.75" customHeight="1" spans="1:10">
      <c r="A13" s="201" t="s">
        <v>269</v>
      </c>
      <c r="B13" s="21" t="s">
        <v>295</v>
      </c>
      <c r="C13" s="21" t="s">
        <v>318</v>
      </c>
      <c r="D13" s="21" t="s">
        <v>323</v>
      </c>
      <c r="E13" s="33" t="s">
        <v>324</v>
      </c>
      <c r="F13" s="21" t="s">
        <v>312</v>
      </c>
      <c r="G13" s="33" t="s">
        <v>313</v>
      </c>
      <c r="H13" s="21" t="s">
        <v>309</v>
      </c>
      <c r="I13" s="21" t="s">
        <v>302</v>
      </c>
      <c r="J13" s="33" t="s">
        <v>322</v>
      </c>
    </row>
    <row r="14" ht="18.75" customHeight="1" spans="1:10">
      <c r="A14" s="201" t="s">
        <v>269</v>
      </c>
      <c r="B14" s="21" t="s">
        <v>295</v>
      </c>
      <c r="C14" s="21" t="s">
        <v>325</v>
      </c>
      <c r="D14" s="21" t="s">
        <v>326</v>
      </c>
      <c r="E14" s="33" t="s">
        <v>327</v>
      </c>
      <c r="F14" s="21" t="s">
        <v>312</v>
      </c>
      <c r="G14" s="33" t="s">
        <v>313</v>
      </c>
      <c r="H14" s="21" t="s">
        <v>309</v>
      </c>
      <c r="I14" s="21" t="s">
        <v>302</v>
      </c>
      <c r="J14" s="33" t="s">
        <v>152</v>
      </c>
    </row>
    <row r="15" ht="18.75" customHeight="1" spans="1:10">
      <c r="A15" s="201" t="s">
        <v>269</v>
      </c>
      <c r="B15" s="21" t="s">
        <v>295</v>
      </c>
      <c r="C15" s="21" t="s">
        <v>325</v>
      </c>
      <c r="D15" s="21" t="s">
        <v>326</v>
      </c>
      <c r="E15" s="33" t="s">
        <v>328</v>
      </c>
      <c r="F15" s="21" t="s">
        <v>312</v>
      </c>
      <c r="G15" s="33" t="s">
        <v>313</v>
      </c>
      <c r="H15" s="21" t="s">
        <v>309</v>
      </c>
      <c r="I15" s="21" t="s">
        <v>302</v>
      </c>
      <c r="J15" s="33" t="s">
        <v>152</v>
      </c>
    </row>
    <row r="16" ht="18.75" customHeight="1" spans="1:10">
      <c r="A16" s="201" t="s">
        <v>276</v>
      </c>
      <c r="B16" s="21" t="s">
        <v>329</v>
      </c>
      <c r="C16" s="21" t="s">
        <v>296</v>
      </c>
      <c r="D16" s="21" t="s">
        <v>297</v>
      </c>
      <c r="E16" s="33" t="s">
        <v>330</v>
      </c>
      <c r="F16" s="21" t="s">
        <v>312</v>
      </c>
      <c r="G16" s="33" t="s">
        <v>331</v>
      </c>
      <c r="H16" s="21" t="s">
        <v>301</v>
      </c>
      <c r="I16" s="21" t="s">
        <v>302</v>
      </c>
      <c r="J16" s="33" t="s">
        <v>303</v>
      </c>
    </row>
    <row r="17" ht="18.75" customHeight="1" spans="1:10">
      <c r="A17" s="201" t="s">
        <v>276</v>
      </c>
      <c r="B17" s="21" t="s">
        <v>329</v>
      </c>
      <c r="C17" s="21" t="s">
        <v>296</v>
      </c>
      <c r="D17" s="21" t="s">
        <v>297</v>
      </c>
      <c r="E17" s="33" t="s">
        <v>332</v>
      </c>
      <c r="F17" s="21" t="s">
        <v>312</v>
      </c>
      <c r="G17" s="33" t="s">
        <v>333</v>
      </c>
      <c r="H17" s="21" t="s">
        <v>301</v>
      </c>
      <c r="I17" s="21" t="s">
        <v>302</v>
      </c>
      <c r="J17" s="33" t="s">
        <v>303</v>
      </c>
    </row>
    <row r="18" ht="18.75" customHeight="1" spans="1:10">
      <c r="A18" s="201" t="s">
        <v>276</v>
      </c>
      <c r="B18" s="21" t="s">
        <v>329</v>
      </c>
      <c r="C18" s="21" t="s">
        <v>296</v>
      </c>
      <c r="D18" s="21" t="s">
        <v>306</v>
      </c>
      <c r="E18" s="33" t="s">
        <v>334</v>
      </c>
      <c r="F18" s="21" t="s">
        <v>312</v>
      </c>
      <c r="G18" s="33" t="s">
        <v>321</v>
      </c>
      <c r="H18" s="21" t="s">
        <v>309</v>
      </c>
      <c r="I18" s="21" t="s">
        <v>302</v>
      </c>
      <c r="J18" s="33" t="s">
        <v>303</v>
      </c>
    </row>
    <row r="19" ht="18.75" customHeight="1" spans="1:10">
      <c r="A19" s="201" t="s">
        <v>276</v>
      </c>
      <c r="B19" s="21" t="s">
        <v>329</v>
      </c>
      <c r="C19" s="21" t="s">
        <v>296</v>
      </c>
      <c r="D19" s="21" t="s">
        <v>310</v>
      </c>
      <c r="E19" s="33" t="s">
        <v>311</v>
      </c>
      <c r="F19" s="21" t="s">
        <v>312</v>
      </c>
      <c r="G19" s="33" t="s">
        <v>313</v>
      </c>
      <c r="H19" s="21" t="s">
        <v>309</v>
      </c>
      <c r="I19" s="21" t="s">
        <v>302</v>
      </c>
      <c r="J19" s="33" t="s">
        <v>303</v>
      </c>
    </row>
    <row r="20" ht="18.75" customHeight="1" spans="1:10">
      <c r="A20" s="201" t="s">
        <v>276</v>
      </c>
      <c r="B20" s="21" t="s">
        <v>329</v>
      </c>
      <c r="C20" s="21" t="s">
        <v>296</v>
      </c>
      <c r="D20" s="21" t="s">
        <v>314</v>
      </c>
      <c r="E20" s="33" t="s">
        <v>315</v>
      </c>
      <c r="F20" s="21" t="s">
        <v>299</v>
      </c>
      <c r="G20" s="33" t="s">
        <v>335</v>
      </c>
      <c r="H20" s="21" t="s">
        <v>317</v>
      </c>
      <c r="I20" s="21" t="s">
        <v>302</v>
      </c>
      <c r="J20" s="33" t="s">
        <v>303</v>
      </c>
    </row>
    <row r="21" ht="18.75" customHeight="1" spans="1:10">
      <c r="A21" s="201" t="s">
        <v>276</v>
      </c>
      <c r="B21" s="21" t="s">
        <v>329</v>
      </c>
      <c r="C21" s="21" t="s">
        <v>318</v>
      </c>
      <c r="D21" s="21" t="s">
        <v>319</v>
      </c>
      <c r="E21" s="33" t="s">
        <v>336</v>
      </c>
      <c r="F21" s="21" t="s">
        <v>299</v>
      </c>
      <c r="G21" s="33" t="s">
        <v>337</v>
      </c>
      <c r="H21" s="21"/>
      <c r="I21" s="21" t="s">
        <v>338</v>
      </c>
      <c r="J21" s="33" t="s">
        <v>322</v>
      </c>
    </row>
    <row r="22" ht="18.75" customHeight="1" spans="1:10">
      <c r="A22" s="201" t="s">
        <v>276</v>
      </c>
      <c r="B22" s="21" t="s">
        <v>329</v>
      </c>
      <c r="C22" s="21" t="s">
        <v>318</v>
      </c>
      <c r="D22" s="21" t="s">
        <v>323</v>
      </c>
      <c r="E22" s="33" t="s">
        <v>339</v>
      </c>
      <c r="F22" s="21" t="s">
        <v>299</v>
      </c>
      <c r="G22" s="33" t="s">
        <v>339</v>
      </c>
      <c r="H22" s="21"/>
      <c r="I22" s="21" t="s">
        <v>338</v>
      </c>
      <c r="J22" s="33" t="s">
        <v>322</v>
      </c>
    </row>
    <row r="23" ht="18.75" customHeight="1" spans="1:10">
      <c r="A23" s="201" t="s">
        <v>276</v>
      </c>
      <c r="B23" s="21" t="s">
        <v>329</v>
      </c>
      <c r="C23" s="21" t="s">
        <v>325</v>
      </c>
      <c r="D23" s="21" t="s">
        <v>326</v>
      </c>
      <c r="E23" s="33" t="s">
        <v>327</v>
      </c>
      <c r="F23" s="21" t="s">
        <v>312</v>
      </c>
      <c r="G23" s="33" t="s">
        <v>321</v>
      </c>
      <c r="H23" s="21" t="s">
        <v>309</v>
      </c>
      <c r="I23" s="21" t="s">
        <v>302</v>
      </c>
      <c r="J23" s="33" t="s">
        <v>152</v>
      </c>
    </row>
    <row r="24" ht="18.75" customHeight="1" spans="1:10">
      <c r="A24" s="201" t="s">
        <v>276</v>
      </c>
      <c r="B24" s="21" t="s">
        <v>329</v>
      </c>
      <c r="C24" s="21" t="s">
        <v>325</v>
      </c>
      <c r="D24" s="21" t="s">
        <v>326</v>
      </c>
      <c r="E24" s="33" t="s">
        <v>340</v>
      </c>
      <c r="F24" s="21" t="s">
        <v>312</v>
      </c>
      <c r="G24" s="33" t="s">
        <v>321</v>
      </c>
      <c r="H24" s="21" t="s">
        <v>309</v>
      </c>
      <c r="I24" s="21" t="s">
        <v>302</v>
      </c>
      <c r="J24" s="33" t="s">
        <v>152</v>
      </c>
    </row>
    <row r="25" ht="18.75" customHeight="1" spans="1:10">
      <c r="A25" s="201" t="s">
        <v>262</v>
      </c>
      <c r="B25" s="21" t="s">
        <v>341</v>
      </c>
      <c r="C25" s="21" t="s">
        <v>296</v>
      </c>
      <c r="D25" s="21" t="s">
        <v>297</v>
      </c>
      <c r="E25" s="33" t="s">
        <v>342</v>
      </c>
      <c r="F25" s="21" t="s">
        <v>299</v>
      </c>
      <c r="G25" s="33" t="s">
        <v>343</v>
      </c>
      <c r="H25" s="21" t="s">
        <v>301</v>
      </c>
      <c r="I25" s="21" t="s">
        <v>302</v>
      </c>
      <c r="J25" s="33" t="s">
        <v>344</v>
      </c>
    </row>
    <row r="26" ht="18.75" customHeight="1" spans="1:10">
      <c r="A26" s="201" t="s">
        <v>262</v>
      </c>
      <c r="B26" s="21" t="s">
        <v>341</v>
      </c>
      <c r="C26" s="21" t="s">
        <v>296</v>
      </c>
      <c r="D26" s="21" t="s">
        <v>306</v>
      </c>
      <c r="E26" s="33" t="s">
        <v>345</v>
      </c>
      <c r="F26" s="21" t="s">
        <v>312</v>
      </c>
      <c r="G26" s="33" t="s">
        <v>313</v>
      </c>
      <c r="H26" s="21" t="s">
        <v>309</v>
      </c>
      <c r="I26" s="21" t="s">
        <v>338</v>
      </c>
      <c r="J26" s="33" t="s">
        <v>322</v>
      </c>
    </row>
    <row r="27" ht="18.75" customHeight="1" spans="1:10">
      <c r="A27" s="201" t="s">
        <v>262</v>
      </c>
      <c r="B27" s="21" t="s">
        <v>341</v>
      </c>
      <c r="C27" s="21" t="s">
        <v>296</v>
      </c>
      <c r="D27" s="21" t="s">
        <v>310</v>
      </c>
      <c r="E27" s="33" t="s">
        <v>346</v>
      </c>
      <c r="F27" s="21" t="s">
        <v>312</v>
      </c>
      <c r="G27" s="33" t="s">
        <v>313</v>
      </c>
      <c r="H27" s="21" t="s">
        <v>309</v>
      </c>
      <c r="I27" s="21" t="s">
        <v>302</v>
      </c>
      <c r="J27" s="33" t="s">
        <v>303</v>
      </c>
    </row>
    <row r="28" ht="18.75" customHeight="1" spans="1:10">
      <c r="A28" s="201" t="s">
        <v>262</v>
      </c>
      <c r="B28" s="21" t="s">
        <v>341</v>
      </c>
      <c r="C28" s="21" t="s">
        <v>296</v>
      </c>
      <c r="D28" s="21" t="s">
        <v>314</v>
      </c>
      <c r="E28" s="33" t="s">
        <v>315</v>
      </c>
      <c r="F28" s="21" t="s">
        <v>299</v>
      </c>
      <c r="G28" s="33" t="s">
        <v>347</v>
      </c>
      <c r="H28" s="21" t="s">
        <v>317</v>
      </c>
      <c r="I28" s="21" t="s">
        <v>302</v>
      </c>
      <c r="J28" s="33" t="s">
        <v>303</v>
      </c>
    </row>
    <row r="29" ht="18.75" customHeight="1" spans="1:10">
      <c r="A29" s="201" t="s">
        <v>262</v>
      </c>
      <c r="B29" s="21" t="s">
        <v>341</v>
      </c>
      <c r="C29" s="21" t="s">
        <v>318</v>
      </c>
      <c r="D29" s="21" t="s">
        <v>319</v>
      </c>
      <c r="E29" s="33" t="s">
        <v>348</v>
      </c>
      <c r="F29" s="21" t="s">
        <v>299</v>
      </c>
      <c r="G29" s="33" t="s">
        <v>348</v>
      </c>
      <c r="H29" s="21"/>
      <c r="I29" s="21" t="s">
        <v>338</v>
      </c>
      <c r="J29" s="33" t="s">
        <v>322</v>
      </c>
    </row>
    <row r="30" ht="18.75" customHeight="1" spans="1:10">
      <c r="A30" s="201" t="s">
        <v>262</v>
      </c>
      <c r="B30" s="21" t="s">
        <v>341</v>
      </c>
      <c r="C30" s="21" t="s">
        <v>318</v>
      </c>
      <c r="D30" s="21" t="s">
        <v>323</v>
      </c>
      <c r="E30" s="33" t="s">
        <v>349</v>
      </c>
      <c r="F30" s="21" t="s">
        <v>299</v>
      </c>
      <c r="G30" s="33" t="s">
        <v>350</v>
      </c>
      <c r="H30" s="21"/>
      <c r="I30" s="21" t="s">
        <v>338</v>
      </c>
      <c r="J30" s="33" t="s">
        <v>322</v>
      </c>
    </row>
    <row r="31" ht="18.75" customHeight="1" spans="1:10">
      <c r="A31" s="201" t="s">
        <v>262</v>
      </c>
      <c r="B31" s="21" t="s">
        <v>341</v>
      </c>
      <c r="C31" s="21" t="s">
        <v>325</v>
      </c>
      <c r="D31" s="21" t="s">
        <v>326</v>
      </c>
      <c r="E31" s="33" t="s">
        <v>327</v>
      </c>
      <c r="F31" s="21" t="s">
        <v>312</v>
      </c>
      <c r="G31" s="33" t="s">
        <v>313</v>
      </c>
      <c r="H31" s="21" t="s">
        <v>309</v>
      </c>
      <c r="I31" s="21" t="s">
        <v>338</v>
      </c>
      <c r="J31" s="33" t="s">
        <v>303</v>
      </c>
    </row>
    <row r="32" ht="18.75" customHeight="1" spans="1:10">
      <c r="A32" s="201" t="s">
        <v>274</v>
      </c>
      <c r="B32" s="21" t="s">
        <v>351</v>
      </c>
      <c r="C32" s="21" t="s">
        <v>296</v>
      </c>
      <c r="D32" s="21" t="s">
        <v>297</v>
      </c>
      <c r="E32" s="33" t="s">
        <v>352</v>
      </c>
      <c r="F32" s="21" t="s">
        <v>353</v>
      </c>
      <c r="G32" s="33" t="s">
        <v>331</v>
      </c>
      <c r="H32" s="21" t="s">
        <v>301</v>
      </c>
      <c r="I32" s="21" t="s">
        <v>302</v>
      </c>
      <c r="J32" s="33" t="s">
        <v>344</v>
      </c>
    </row>
    <row r="33" ht="18.75" customHeight="1" spans="1:10">
      <c r="A33" s="201" t="s">
        <v>274</v>
      </c>
      <c r="B33" s="21" t="s">
        <v>351</v>
      </c>
      <c r="C33" s="21" t="s">
        <v>296</v>
      </c>
      <c r="D33" s="21" t="s">
        <v>306</v>
      </c>
      <c r="E33" s="33" t="s">
        <v>345</v>
      </c>
      <c r="F33" s="21" t="s">
        <v>312</v>
      </c>
      <c r="G33" s="33" t="s">
        <v>313</v>
      </c>
      <c r="H33" s="21" t="s">
        <v>309</v>
      </c>
      <c r="I33" s="21" t="s">
        <v>338</v>
      </c>
      <c r="J33" s="33" t="s">
        <v>303</v>
      </c>
    </row>
    <row r="34" ht="18.75" customHeight="1" spans="1:10">
      <c r="A34" s="201" t="s">
        <v>274</v>
      </c>
      <c r="B34" s="21" t="s">
        <v>351</v>
      </c>
      <c r="C34" s="21" t="s">
        <v>296</v>
      </c>
      <c r="D34" s="21"/>
      <c r="E34" s="33" t="s">
        <v>346</v>
      </c>
      <c r="F34" s="21" t="s">
        <v>312</v>
      </c>
      <c r="G34" s="33" t="s">
        <v>321</v>
      </c>
      <c r="H34" s="21" t="s">
        <v>309</v>
      </c>
      <c r="I34" s="21" t="s">
        <v>338</v>
      </c>
      <c r="J34" s="33" t="s">
        <v>303</v>
      </c>
    </row>
    <row r="35" ht="18.75" customHeight="1" spans="1:10">
      <c r="A35" s="201" t="s">
        <v>274</v>
      </c>
      <c r="B35" s="21" t="s">
        <v>351</v>
      </c>
      <c r="C35" s="21" t="s">
        <v>296</v>
      </c>
      <c r="D35" s="21" t="s">
        <v>314</v>
      </c>
      <c r="E35" s="33" t="s">
        <v>315</v>
      </c>
      <c r="F35" s="21" t="s">
        <v>312</v>
      </c>
      <c r="G35" s="33" t="s">
        <v>354</v>
      </c>
      <c r="H35" s="21" t="s">
        <v>317</v>
      </c>
      <c r="I35" s="21" t="s">
        <v>302</v>
      </c>
      <c r="J35" s="33" t="s">
        <v>303</v>
      </c>
    </row>
    <row r="36" ht="18.75" customHeight="1" spans="1:10">
      <c r="A36" s="201" t="s">
        <v>274</v>
      </c>
      <c r="B36" s="21" t="s">
        <v>351</v>
      </c>
      <c r="C36" s="21" t="s">
        <v>318</v>
      </c>
      <c r="D36" s="21"/>
      <c r="E36" s="33" t="s">
        <v>355</v>
      </c>
      <c r="F36" s="21" t="s">
        <v>299</v>
      </c>
      <c r="G36" s="33" t="s">
        <v>337</v>
      </c>
      <c r="H36" s="21"/>
      <c r="I36" s="21" t="s">
        <v>338</v>
      </c>
      <c r="J36" s="33" t="s">
        <v>356</v>
      </c>
    </row>
    <row r="37" ht="18.75" customHeight="1" spans="1:10">
      <c r="A37" s="201" t="s">
        <v>274</v>
      </c>
      <c r="B37" s="21" t="s">
        <v>351</v>
      </c>
      <c r="C37" s="21" t="s">
        <v>325</v>
      </c>
      <c r="D37" s="21" t="s">
        <v>326</v>
      </c>
      <c r="E37" s="33" t="s">
        <v>327</v>
      </c>
      <c r="F37" s="21" t="s">
        <v>312</v>
      </c>
      <c r="G37" s="33" t="s">
        <v>313</v>
      </c>
      <c r="H37" s="21" t="s">
        <v>309</v>
      </c>
      <c r="I37" s="21" t="s">
        <v>338</v>
      </c>
      <c r="J37" s="33" t="s">
        <v>152</v>
      </c>
    </row>
    <row r="38" ht="18.75" customHeight="1" spans="1:10">
      <c r="A38" s="201" t="s">
        <v>274</v>
      </c>
      <c r="B38" s="21" t="s">
        <v>351</v>
      </c>
      <c r="C38" s="21" t="s">
        <v>325</v>
      </c>
      <c r="D38" s="21" t="s">
        <v>326</v>
      </c>
      <c r="E38" s="33" t="s">
        <v>328</v>
      </c>
      <c r="F38" s="21" t="s">
        <v>312</v>
      </c>
      <c r="G38" s="33" t="s">
        <v>313</v>
      </c>
      <c r="H38" s="21" t="s">
        <v>309</v>
      </c>
      <c r="I38" s="21" t="s">
        <v>338</v>
      </c>
      <c r="J38" s="33" t="s">
        <v>152</v>
      </c>
    </row>
  </sheetData>
  <mergeCells count="10">
    <mergeCell ref="A2:J2"/>
    <mergeCell ref="A3:H3"/>
    <mergeCell ref="A7:A15"/>
    <mergeCell ref="A16:A24"/>
    <mergeCell ref="A25:A31"/>
    <mergeCell ref="A32:A38"/>
    <mergeCell ref="B7:B15"/>
    <mergeCell ref="B16:B24"/>
    <mergeCell ref="B25:B31"/>
    <mergeCell ref="B32:B3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LenYS</cp:lastModifiedBy>
  <dcterms:created xsi:type="dcterms:W3CDTF">2025-02-08T01:28:00Z</dcterms:created>
  <dcterms:modified xsi:type="dcterms:W3CDTF">2025-02-14T02:15:07Z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D760FBC1014245E4AFDFECDB1FFB9783_12</vt:lpwstr>
  </property>
  <property fmtid="{D5CDD505-2E9C-101B-9397-08002B2CF9AE}" pid="3" name="KSOProductBuildVer">
    <vt:lpwstr>2052-12.1.0.19770</vt:lpwstr>
  </property>
</Properties>
</file>