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13"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<sst xmlns="http://schemas.openxmlformats.org/spreadsheetml/2006/main" count="3698" uniqueCount="848">
  <si>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</si>
  <si>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</si>
  <si>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</si>
  <si>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</si>
  <si>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</si>
  <si>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</si>
  <si>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</si>
  <si>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</si>
  <si>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</si>
  <si>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</si>
  <si>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</si>
  <si>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</si>
  <si>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</si>
  <si>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</si>
  <si>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</si>
  <si>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</si>
  <si>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</si>
  <si>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</si>
  <si>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</si>
  <si>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</si>
  <si>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</si>
  <si>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</si>
  <si>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</si>
  <si>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</si>
  <si>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</si>
  <si>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</si>
  <si>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</si>
  <si>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</si>
  <si>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</si>
  <si>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</si>
  <si>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</si>
  <si>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</si>
  <si>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</si>
  <si>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</si>
  <si>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</si>
  <si>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</si>
  <si>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</si>
  <si>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</si>
  <si>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</si>
  <si>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</si>
  <si>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</si>
  <si>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</si>
  <si>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</si>
  <si>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</si>
  <si>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</si>
  <si>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</si>
  <si>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</si>
  <si>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</si>
  <si>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</si>
  <si>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</si>
  <si>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</si>
  <si>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</si>
  <si>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</si>
  <si>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</si>
  <si>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</si>
  <si>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</si>
  <si>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</si>
  <si>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</si>
  <si>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</si>
  <si>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</si>
  <si>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</si>
  <si>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</si>
  <si>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</si>
  <si>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</si>
  <si>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</si>
  <si>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</si>
  <si>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</si>
  <si>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</si>
  <si>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</si>
  <si>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121</t>
  </si>
  <si>
    <t>耿马傣族佤族自治县自然资源局</t>
  </si>
  <si>
    <t>121001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</si>
  <si>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</si>
  <si>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</si>
  <si>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</si>
  <si>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</si>
  <si>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</si>
  <si>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</si>
  <si>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</si>
  <si>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</si>
  <si>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</si>
  <si>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</si>
  <si>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</si>
  <si>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</si>
  <si>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</si>
  <si>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</si>
  <si>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</si>
  <si>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2080501</t>
  </si>
  <si>
    <t>2080505</t>
  </si>
  <si>
    <t>20808</t>
  </si>
  <si>
    <t>2080801</t>
  </si>
  <si>
    <t>210</t>
  </si>
  <si>
    <t>卫生健康支出</t>
  </si>
  <si>
    <t>21011</t>
  </si>
  <si>
    <t>2101101</t>
  </si>
  <si>
    <t>2101102</t>
  </si>
  <si>
    <t>2101199</t>
  </si>
  <si>
    <t>211</t>
  </si>
  <si>
    <t>节能环保支出</t>
  </si>
  <si>
    <t>21103</t>
  </si>
  <si>
    <t>2110307</t>
  </si>
  <si>
    <t>220</t>
  </si>
  <si>
    <t>自然资源海洋气象等支出</t>
  </si>
  <si>
    <t>22001</t>
  </si>
  <si>
    <t>2200101</t>
  </si>
  <si>
    <t>2200102</t>
  </si>
  <si>
    <t>2200104</t>
  </si>
  <si>
    <t>2200106</t>
  </si>
  <si>
    <t>2200108</t>
  </si>
  <si>
    <t>2200109</t>
  </si>
  <si>
    <t>2200114</t>
  </si>
  <si>
    <t>2200199</t>
  </si>
  <si>
    <t>221</t>
  </si>
  <si>
    <t>住房保障支出</t>
  </si>
  <si>
    <t>22102</t>
  </si>
  <si>
    <t>2210201</t>
  </si>
  <si>
    <t>224</t>
  </si>
  <si>
    <t>灾害防治及应急管理支出</t>
  </si>
  <si>
    <t>22406</t>
  </si>
  <si>
    <t>2240601</t>
  </si>
  <si>
    <t>229</t>
  </si>
  <si>
    <t>22904</t>
  </si>
  <si>
    <t>2290401</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</si>
  <si>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</si>
  <si>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</si>
  <si>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</si>
  <si>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</si>
  <si>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</si>
  <si>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</si>
  <si>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</si>
  <si>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</si>
  <si>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</si>
  <si>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</si>
  <si>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</si>
  <si>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</si>
  <si>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</si>
  <si>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</si>
  <si>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</si>
  <si>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</si>
  <si>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</si>
  <si>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</si>
  <si>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</si>
  <si>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</si>
  <si>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</si>
  <si>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</si>
  <si>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</si>
  <si>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</si>
  <si>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</si>
  <si>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</si>
  <si>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</si>
  <si>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</si>
  <si>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</si>
  <si>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</si>
  <si>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</si>
  <si>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</si>
  <si>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</si>
  <si>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</si>
  <si>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</si>
  <si>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</si>
  <si>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</si>
  <si>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</si>
  <si>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</si>
  <si>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</si>
  <si>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</si>
  <si>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</si>
  <si>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</si>
  <si>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</si>
  <si>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</si>
  <si>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</si>
  <si>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</si>
  <si>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行政事业单位养老支出</t>
  </si>
  <si>
    <t>行政单位离退休</t>
  </si>
  <si>
    <t>机关事业单位基本养老保险缴费支出</t>
  </si>
  <si>
    <t>抚恤</t>
  </si>
  <si>
    <t>死亡抚恤</t>
  </si>
  <si>
    <t>行政事业单位医疗</t>
  </si>
  <si>
    <t>行政单位医疗</t>
  </si>
  <si>
    <t>事业单位医疗</t>
  </si>
  <si>
    <t>其他行政事业单位医疗支出</t>
  </si>
  <si>
    <t>污染防治</t>
  </si>
  <si>
    <t>土壤</t>
  </si>
  <si>
    <t>自然资源事务</t>
  </si>
  <si>
    <t>行政运行</t>
  </si>
  <si>
    <t>一般行政管理事务</t>
  </si>
  <si>
    <t>自然资源规划及管理</t>
  </si>
  <si>
    <t>自然资源利用与保护</t>
  </si>
  <si>
    <t>自然资源行业业务管理</t>
  </si>
  <si>
    <t>自然资源调查与确权登记</t>
  </si>
  <si>
    <t>地质勘查与矿产资源管理</t>
  </si>
  <si>
    <t>其他自然资源事务支出</t>
  </si>
  <si>
    <t>住房改革支出</t>
  </si>
  <si>
    <t>住房公积金</t>
  </si>
  <si>
    <t>自然灾害防治</t>
  </si>
  <si>
    <t>地质灾害防治</t>
  </si>
  <si>
    <t>预算03表</t>
  </si>
  <si>
    <t>单位：元</t>
  </si>
  <si>
    <t>“三公”经费合计</t>
  </si>
  <si>
    <t>因公出国（境）费</t>
  </si>
  <si>
    <t>公务用车购置及运行费</t>
  </si>
  <si>
    <t>公务接待费</t>
  </si>
  <si>
    <t>公务用车购置费</t>
  </si>
  <si>
    <t>公务用车运行费</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</si>
  <si>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</si>
  <si>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</si>
  <si>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</si>
  <si>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</si>
  <si>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</si>
  <si>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</si>
  <si>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</si>
  <si>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</si>
  <si>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</si>
  <si>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</si>
  <si>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</si>
  <si>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</si>
  <si>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</si>
  <si>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</si>
  <si>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</si>
  <si>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</si>
  <si>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</si>
  <si>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</si>
  <si>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530926210000000002677</t>
  </si>
  <si>
    <t>行政人员工资支出</t>
  </si>
  <si>
    <t>30101</t>
  </si>
  <si>
    <t>基本工资</t>
  </si>
  <si>
    <t>530926210000000002678</t>
  </si>
  <si>
    <t>事业人员工资支出</t>
  </si>
  <si>
    <t>30102</t>
  </si>
  <si>
    <t>津贴补贴</t>
  </si>
  <si>
    <t>530926241100002338646</t>
  </si>
  <si>
    <t>乡镇岗位补贴（行政）</t>
  </si>
  <si>
    <t>30103</t>
  </si>
  <si>
    <t>奖金</t>
  </si>
  <si>
    <t>530926231100001431998</t>
  </si>
  <si>
    <t>行政人员绩效考核奖励（2017年提高部分）</t>
  </si>
  <si>
    <t>530926231100001432000</t>
  </si>
  <si>
    <t>奖励性绩效工资</t>
  </si>
  <si>
    <t>30107</t>
  </si>
  <si>
    <t>绩效工资</t>
  </si>
  <si>
    <t>530926231100001432002</t>
  </si>
  <si>
    <t>事业人员绩效工资（2017年提高部分）</t>
  </si>
  <si>
    <t>530926231100001431986</t>
  </si>
  <si>
    <t>基础性绩效工资</t>
  </si>
  <si>
    <t>530926210000000002679</t>
  </si>
  <si>
    <t>社会保障缴费</t>
  </si>
  <si>
    <t>30108</t>
  </si>
  <si>
    <t>机关事业单位基本养老保险缴费</t>
  </si>
  <si>
    <t>2080506</t>
  </si>
  <si>
    <t>机关事业单位职业年金缴费支出</t>
  </si>
  <si>
    <t>30109</t>
  </si>
  <si>
    <t>职业年金缴费</t>
  </si>
  <si>
    <t>30110</t>
  </si>
  <si>
    <t>职工基本医疗保险缴费</t>
  </si>
  <si>
    <t>2101103</t>
  </si>
  <si>
    <t>公务员医疗补助</t>
  </si>
  <si>
    <t>30111</t>
  </si>
  <si>
    <t>公务员医疗补助缴费</t>
  </si>
  <si>
    <t>30112</t>
  </si>
  <si>
    <t>其他社会保障缴费</t>
  </si>
  <si>
    <t>530926210000000002681</t>
  </si>
  <si>
    <t>30113</t>
  </si>
  <si>
    <t>530926210000000002688</t>
  </si>
  <si>
    <t>一般公用经费</t>
  </si>
  <si>
    <t>30201</t>
  </si>
  <si>
    <t>办公费</t>
  </si>
  <si>
    <t>30205</t>
  </si>
  <si>
    <t>水费</t>
  </si>
  <si>
    <t>30206</t>
  </si>
  <si>
    <t>电费</t>
  </si>
  <si>
    <t>30207</t>
  </si>
  <si>
    <t>邮电费</t>
  </si>
  <si>
    <t>30211</t>
  </si>
  <si>
    <t>差旅费</t>
  </si>
  <si>
    <t>530926241100002338648</t>
  </si>
  <si>
    <t>公务接待费（公用经费）</t>
  </si>
  <si>
    <t>30217</t>
  </si>
  <si>
    <t>30229</t>
  </si>
  <si>
    <t>福利费</t>
  </si>
  <si>
    <t>530926210000000002687</t>
  </si>
  <si>
    <t>工会经费</t>
  </si>
  <si>
    <t>30228</t>
  </si>
  <si>
    <t>530926210000000002684</t>
  </si>
  <si>
    <t>公务用车运行维护费</t>
  </si>
  <si>
    <t>30231</t>
  </si>
  <si>
    <t>530926210000000002685</t>
  </si>
  <si>
    <t>行政人员公务交通补贴</t>
  </si>
  <si>
    <t>30239</t>
  </si>
  <si>
    <t>其他交通费用</t>
  </si>
  <si>
    <t>530926251100003793571</t>
  </si>
  <si>
    <t>残疾人就业保障金</t>
  </si>
  <si>
    <t>30299</t>
  </si>
  <si>
    <t>其他商品和服务支出</t>
  </si>
  <si>
    <t>530926210000000002682</t>
  </si>
  <si>
    <t>离退休费</t>
  </si>
  <si>
    <t>30302</t>
  </si>
  <si>
    <t>退休费</t>
  </si>
  <si>
    <t>530926251100003789769</t>
  </si>
  <si>
    <t>地质灾害监测员</t>
  </si>
  <si>
    <t>30305</t>
  </si>
  <si>
    <t>生活补助</t>
  </si>
  <si>
    <t>530926231100001432004</t>
  </si>
  <si>
    <t>其他部门临聘人员</t>
  </si>
  <si>
    <t>530926231100001432015</t>
  </si>
  <si>
    <t>公益性岗位住房公积金</t>
  </si>
  <si>
    <t>530926231100001432016</t>
  </si>
  <si>
    <t>机关事业单位职工遗属生活补助</t>
  </si>
  <si>
    <t>30307</t>
  </si>
  <si>
    <t>医疗费补助</t>
  </si>
  <si>
    <t>预算05-1表</t>
  </si>
  <si>
    <t>项目分类</t>
  </si>
  <si>
    <t>项目单位</t>
  </si>
  <si>
    <t>经济科目编码</t>
  </si>
  <si>
    <t>经济科目名称</t>
  </si>
  <si>
    <t>本年拨款</t>
  </si>
  <si>
    <t>其中：本次下达</t>
  </si>
  <si>
    <t>2015年小勐二级公路建设项目被征地农民养老保障资金</t>
  </si>
  <si>
    <t>事业发展类</t>
  </si>
  <si>
    <t>530926251100003827112</t>
  </si>
  <si>
    <t>其他政府性基金安排的支出</t>
  </si>
  <si>
    <t>31010</t>
  </si>
  <si>
    <t>安置补助</t>
  </si>
  <si>
    <t>2023年城市国土空间监测工作经费</t>
  </si>
  <si>
    <t>530926251100003791364</t>
  </si>
  <si>
    <t>30227</t>
  </si>
  <si>
    <t>委托业务费</t>
  </si>
  <si>
    <t>2025年春节慰问经费</t>
  </si>
  <si>
    <t>530926251100004060504</t>
  </si>
  <si>
    <t>2025年地质灾害防治和矿山管理工作经费</t>
  </si>
  <si>
    <t>530926251100003809890</t>
  </si>
  <si>
    <t>2025年度常规监测及变更调查建库工作经费</t>
  </si>
  <si>
    <t>530926251100003794378</t>
  </si>
  <si>
    <t>2025年耕地保护相关工作经费</t>
  </si>
  <si>
    <t>530926251100003779929</t>
  </si>
  <si>
    <t>《云南省南部边境生态屏障区临沧市耿马县历史遗留矿山生态修复项目》编制经费</t>
  </si>
  <si>
    <t>530926251100003780068</t>
  </si>
  <si>
    <t>不动产登记工作经费</t>
  </si>
  <si>
    <t>530926251100003779791</t>
  </si>
  <si>
    <t>采矿损毁土地状况调查经费</t>
  </si>
  <si>
    <t>530926251100003778571</t>
  </si>
  <si>
    <t>城乡规划管理工作经费</t>
  </si>
  <si>
    <t>530926251100003770001</t>
  </si>
  <si>
    <t>城乡建设用地增减挂钩项目经费</t>
  </si>
  <si>
    <t>530926251100003782917</t>
  </si>
  <si>
    <t>30905</t>
  </si>
  <si>
    <t>基础设施建设</t>
  </si>
  <si>
    <t>地质灾害防治经费</t>
  </si>
  <si>
    <t>530926251100003787780</t>
  </si>
  <si>
    <t>第三次全国国土调查及相关工作经费</t>
  </si>
  <si>
    <t>530926251100003795334</t>
  </si>
  <si>
    <t>耕地质量等别评定、新增耕地核实认定工作经费</t>
  </si>
  <si>
    <t>530926251100003782165</t>
  </si>
  <si>
    <t>耿马傣族佤族自治县国土空间总体规划编制经费</t>
  </si>
  <si>
    <t>530926251100003768071</t>
  </si>
  <si>
    <t>耿马傣族佤族自治县中心城区控制性详细规划编制经费</t>
  </si>
  <si>
    <t>530926251100003769241</t>
  </si>
  <si>
    <t>耿马孟定等2个乡镇河西等2个村土地整治项目经费</t>
  </si>
  <si>
    <t>专项业务类</t>
  </si>
  <si>
    <t>530926211100000197531</t>
  </si>
  <si>
    <t>31002</t>
  </si>
  <si>
    <t>办公设备购置</t>
  </si>
  <si>
    <t>耿马县“多规合一”实用性村庄规划编制经费</t>
  </si>
  <si>
    <t>530926251100004114472</t>
  </si>
  <si>
    <t>耿马县不动产数据整合工作经费</t>
  </si>
  <si>
    <t>530926251100003791401</t>
  </si>
  <si>
    <t>耿马县耿马镇允楞村、勐撒镇芒茂村、勐永镇帮令村土地整治（提质改造）项目经费</t>
  </si>
  <si>
    <t>530926221100000970354</t>
  </si>
  <si>
    <t>耿马县国土空间生态修复规划编制经费</t>
  </si>
  <si>
    <t>530926251100003777003</t>
  </si>
  <si>
    <t>耿马县贺派乡班卖村土地整治（提质改造）项目专项资金</t>
  </si>
  <si>
    <t>530926211100000200886</t>
  </si>
  <si>
    <t>耿马县集体土地所有权确权登记成果更新汇交技术服务经费</t>
  </si>
  <si>
    <t>530926251100003791459</t>
  </si>
  <si>
    <t>耿马县历史遗留矿山生态修复项目经费</t>
  </si>
  <si>
    <t>530926251100003780082</t>
  </si>
  <si>
    <t>耿马县农村不动产确权登记发证工作经费</t>
  </si>
  <si>
    <t>530926251100003791501</t>
  </si>
  <si>
    <t>耿马县四排山、勐撒补充耕地项目经费</t>
  </si>
  <si>
    <t>530926211100000197672</t>
  </si>
  <si>
    <t>31005</t>
  </si>
  <si>
    <t>耿马自治县2025年用地报批相关工作经费</t>
  </si>
  <si>
    <t>530926251100003779974</t>
  </si>
  <si>
    <t>耿马自治县“万名干部规划家乡行动”成果提升完善工作经费</t>
  </si>
  <si>
    <t>530926251100003767391</t>
  </si>
  <si>
    <t>国土空间规划环境影响评价工作经费</t>
  </si>
  <si>
    <t>530926251100003773488</t>
  </si>
  <si>
    <t>国土空间规划社会稳定风险评估工作经费</t>
  </si>
  <si>
    <t>530926251100003773558</t>
  </si>
  <si>
    <t>健全公示地价体系工作经费</t>
  </si>
  <si>
    <t>530926251100003779582</t>
  </si>
  <si>
    <t>矿政管理工作经费</t>
  </si>
  <si>
    <t>530926251100003790899</t>
  </si>
  <si>
    <t>历年年度全国国土变更调查及季度常规监测工作经费</t>
  </si>
  <si>
    <t>530926251100003796081</t>
  </si>
  <si>
    <t>林草湿荒普查及生态综合监测工作经费</t>
  </si>
  <si>
    <t>530926251100003791526</t>
  </si>
  <si>
    <t>孟定便民服务中心业务技术用房建设项目资金</t>
  </si>
  <si>
    <t>530926251100003797528</t>
  </si>
  <si>
    <t>农村集体土地所有权和使用权确权登记发证相关工作经费</t>
  </si>
  <si>
    <t>530926251100003791597</t>
  </si>
  <si>
    <t>瑞孟高速耿马段征地拆迁补偿经费</t>
  </si>
  <si>
    <t>530926251100004113722</t>
  </si>
  <si>
    <t>31009</t>
  </si>
  <si>
    <t>土地补偿</t>
  </si>
  <si>
    <t>土地整治及城乡建设用地增减挂项目业主管理经费</t>
  </si>
  <si>
    <t>530926251100003783928</t>
  </si>
  <si>
    <t>土地整治项目工程（尾款）经费</t>
  </si>
  <si>
    <t>530926251100003784856</t>
  </si>
  <si>
    <t>土地整治项目经费</t>
  </si>
  <si>
    <t>530926251100003781745</t>
  </si>
  <si>
    <t>县城特色风貌专项规划编制经费</t>
  </si>
  <si>
    <t>530926251100003773601</t>
  </si>
  <si>
    <t>永久基本农田储备区划定及核实整改等工作技术服务经费</t>
  </si>
  <si>
    <t>530926251100003779984</t>
  </si>
  <si>
    <t>云南省第一次全国地理国情普查信息采集（临沧市耿马县）工作经费</t>
  </si>
  <si>
    <t>530926251100003793888</t>
  </si>
  <si>
    <t>自然资源开发利用管理工作经费</t>
  </si>
  <si>
    <t>530926251100003779614</t>
  </si>
  <si>
    <t>自然资源权益管理工作经费</t>
  </si>
  <si>
    <t>530926251100003779692</t>
  </si>
  <si>
    <t>自然资源执法工作技术服务经费</t>
  </si>
  <si>
    <t>530926251100003779798</t>
  </si>
  <si>
    <t>自然资源执法经费</t>
  </si>
  <si>
    <t>530926251100003808580</t>
  </si>
  <si>
    <t>综合档案室建设项目资金</t>
  </si>
  <si>
    <t>530926251100003800444</t>
  </si>
  <si>
    <t>勐简乡老寨子村历史遗留冶炼区域土壤污染现状调查及风险评估项目经费</t>
  </si>
  <si>
    <t>530926251100003779051</t>
  </si>
  <si>
    <t>预算05-2表</t>
  </si>
  <si>
    <t>单位名称、项目名称</t>
  </si>
  <si>
    <t>项目年度绩效目标</t>
  </si>
  <si>
    <t>一级指标</t>
  </si>
  <si>
    <t>二级指标</t>
  </si>
  <si>
    <t>三级指标</t>
  </si>
  <si>
    <t>指标性质</t>
  </si>
  <si>
    <t>指标值</t>
  </si>
  <si>
    <t>度量单位</t>
  </si>
  <si>
    <t>指标属性</t>
  </si>
  <si>
    <t>指标内容</t>
  </si>
  <si>
    <t>完成耿马县集体土地所有权确权登记成果更新汇交工作，为自然资源统一确权登记等相关工作提供基础，也为确权登记工作的有效管理提供了重要支撑。</t>
  </si>
  <si>
    <t>产出指标</t>
  </si>
  <si>
    <t>数量指标</t>
  </si>
  <si>
    <t>确权登记成果更新汇交</t>
  </si>
  <si>
    <t>=</t>
  </si>
  <si>
    <t>1个</t>
  </si>
  <si>
    <t>个</t>
  </si>
  <si>
    <t>定量指标</t>
  </si>
  <si>
    <t>完成耿马县集体土地所有权确权登记成果的更新汇交</t>
  </si>
  <si>
    <t>成本指标</t>
  </si>
  <si>
    <t>经济成本指标</t>
  </si>
  <si>
    <t>55</t>
  </si>
  <si>
    <t>万元</t>
  </si>
  <si>
    <t>本年度工作投入资金55万元</t>
  </si>
  <si>
    <t>效益指标</t>
  </si>
  <si>
    <t>社会效益</t>
  </si>
  <si>
    <t>有利于开展自然资源统一确权登记等相关工作</t>
  </si>
  <si>
    <t>&gt;=</t>
  </si>
  <si>
    <t>有利于</t>
  </si>
  <si>
    <t>定性指标</t>
  </si>
  <si>
    <t>为自然资源统一确权登记等相关工作提供基础，也为确权登记工作的有效管理提供了重要支撑</t>
  </si>
  <si>
    <t>满意度指标</t>
  </si>
  <si>
    <t>服务对象满意度</t>
  </si>
  <si>
    <t>相关部门和社会公众满意度</t>
  </si>
  <si>
    <t>90</t>
  </si>
  <si>
    <t>%</t>
  </si>
  <si>
    <t>相关部门和社会公众满意度达到90%以上</t>
  </si>
  <si>
    <t>对已纳入《云南省南部边境生态屏障区临沧市历史遗留废弃矿山生态修复项目》中的13个历史遗留矿山图斑，开展项目工程设计编制并通过市局审查批复。</t>
  </si>
  <si>
    <t>编制方案设计个数</t>
  </si>
  <si>
    <t>方案设计编制提交市局通过审查批复</t>
  </si>
  <si>
    <t>质量指标</t>
  </si>
  <si>
    <t>通过省、市级审查</t>
  </si>
  <si>
    <t>通过</t>
  </si>
  <si>
    <t>调查市局通过上级审核</t>
  </si>
  <si>
    <t>对我县历史遗留矿山矿山底环境治理恢复工程的实施，将消除应对矿山开采的各类环境问题，可使区域生态植被得到全面恢复，生态环境得到进一步改善。</t>
  </si>
  <si>
    <t>效果显著</t>
  </si>
  <si>
    <t>水土流失和固体废弃物污染得到遏制；减少地质灾害对当地居民生产生活的威胁；消除城市建设与矿山开发的矛盾；提高土地利用价值。</t>
  </si>
  <si>
    <t>相关部门满意度</t>
  </si>
  <si>
    <t>相关部门满意度达到90%以上</t>
  </si>
  <si>
    <t>旨在以人民为中心，开展“多规合一”实用性村庄规划编制，优化县域乡村空间功能和布局，统筹生产、生活、生态空间，改善人居环境，进一步增强人民群众的规划意识和法律意识。规划完成后，一是将为村庄开展国土空间开发保护活动、实施国土空间用途管制、核发乡村建设项目规划许可、进行各项建设等提供法定依据；二是统筹安排各类资源，集中力量、突出重点，加快补齐乡村发展短板；三是通过科学设计和合理布局，优化乡村生产生活生态空间，尽可能多的保留乡村原有地貌和自然生态，系统保护好乡村自然风光和田园景观，村庄人居环境有效提升，引领村庄建设有序发展，受益群众满意度达90%以上。</t>
  </si>
  <si>
    <t>形成村庄规划个数</t>
  </si>
  <si>
    <t>形成90份村庄编制成果</t>
  </si>
  <si>
    <t>提交数据成果</t>
  </si>
  <si>
    <t>按规定100%提供规划数据成果</t>
  </si>
  <si>
    <t>1332.4</t>
  </si>
  <si>
    <t>本年度工作投入资金997.4万元</t>
  </si>
  <si>
    <t>经济效益</t>
  </si>
  <si>
    <t>促进地方经济收入增长</t>
  </si>
  <si>
    <t>定性</t>
  </si>
  <si>
    <t>有效促进地方经济收入增长</t>
  </si>
  <si>
    <t>以国土空间规划为基础，以统一用途管制为手段，全面提升国土空间治理体系和治理能力现代化水平，形成安全和谐、富有竞争力和可持续的国土空间格局</t>
  </si>
  <si>
    <t>核发规划许</t>
  </si>
  <si>
    <t>200</t>
  </si>
  <si>
    <t>件</t>
  </si>
  <si>
    <t>对城镇开发边界、村庄建设边界内建设行为核发规划许可</t>
  </si>
  <si>
    <t>协助召开县国土空间规划委员会会议</t>
  </si>
  <si>
    <t>次</t>
  </si>
  <si>
    <t>对城镇开发边界内建设项目规划方案审议召开会议</t>
  </si>
  <si>
    <t>服务率</t>
  </si>
  <si>
    <t>95</t>
  </si>
  <si>
    <t>对业务咨询个人、企业主动服务，对办理事项做到一次性告知</t>
  </si>
  <si>
    <t>有利于国土空间规划管理工作</t>
  </si>
  <si>
    <t>100</t>
  </si>
  <si>
    <t>为国土空间规划管理工作提供依据，为规划编制提供基础数据</t>
  </si>
  <si>
    <t>服务对象满意度指标</t>
  </si>
  <si>
    <t>社会公众对城乡规划管理工作满意度调查评价</t>
  </si>
  <si>
    <t>过期矿业权清理、证外消耗资源量评估、新立采矿权地质勘查及矿产资源规划编制等项目的实施，进一步加强矿产资源管理、提升矿政管理效能，对于推动县内矿产资源事业健康发展。</t>
  </si>
  <si>
    <t>项目个数</t>
  </si>
  <si>
    <t>4</t>
  </si>
  <si>
    <t>过期矿业权清理、证外消耗资源量评估、新立采矿权地质勘查及矿产资源规划编</t>
  </si>
  <si>
    <t>完成全部项目建设</t>
  </si>
  <si>
    <t>生态效益</t>
  </si>
  <si>
    <t>改善乡村建设、人居环境</t>
  </si>
  <si>
    <t>改善</t>
  </si>
  <si>
    <t>开展“多规合一”实用性村庄规划编制，优化县域乡村空间功能和布局，统筹生产、生活、生态空间，改善人居环境，加快乡村发展。</t>
  </si>
  <si>
    <t>编制村庄规划1个</t>
  </si>
  <si>
    <t>成果审查情况</t>
  </si>
  <si>
    <t>提交成果通过审查</t>
  </si>
  <si>
    <t>时效指标</t>
  </si>
  <si>
    <t>成果提交及时性</t>
  </si>
  <si>
    <t>及时</t>
  </si>
  <si>
    <t>加快乡村发展</t>
  </si>
  <si>
    <t>加快</t>
  </si>
  <si>
    <t>优化空间布局，加快乡村发展</t>
  </si>
  <si>
    <t>（1）通过调查，摸清历史遗留冶炼区土壤和地下水的污染状况、污染特征以及空间分布情况，找出涉镉等重金属进入农田的途径，为下一步污染源防控、切断重金属污染途径提供数据基础；
（2）通过调查，摸清历史遗留冶炼区周边农用地土壤及农产品中重金属污染浓度（程度）及空间分布，同时查清农用地的污染物与历史遗留冶炼区污染物之间的联系；
（3）为下一步历史遗留冶炼区及周边土壤实施源头污染控制工程、污染土壤修复与综合治理试点示范工程和区域土壤环境综合监管示范工程提供基础调查数据，并为修复治理历史遗留冶炼区及周边农用地土壤重金属污染的方案以及风险管控方案提供科学依据。</t>
  </si>
  <si>
    <t>调查报告</t>
  </si>
  <si>
    <t>1份</t>
  </si>
  <si>
    <t>份</t>
  </si>
  <si>
    <t>对历史遗留冶炼区内土壤、地下水、废渣及周边农用地的土壤、农产品、地表水进行调查，形成调查报告及风险评估报告</t>
  </si>
  <si>
    <t>报告提交及时性</t>
  </si>
  <si>
    <t>按要求时限完成提交</t>
  </si>
  <si>
    <t>当地村民生产、生活规划，有关政府部门对土地的规划利用</t>
  </si>
  <si>
    <t>促进科学规划</t>
  </si>
  <si>
    <t>查清项目区污染情况</t>
  </si>
  <si>
    <t>因土壤、地下水废渣及农产品污染导致对当地群众生产、生活及健康卫生水平的危害</t>
  </si>
  <si>
    <t>减少</t>
  </si>
  <si>
    <t>受益村庄群众满意度</t>
  </si>
  <si>
    <t>耿马县四排山乡关弄村残次林地开发项目耕地质量等别评定、新增耕地核实认定等费用结算。</t>
  </si>
  <si>
    <t>土地平整面积</t>
  </si>
  <si>
    <t>1290</t>
  </si>
  <si>
    <t>平方米</t>
  </si>
  <si>
    <t>对四排山关弄村残次林地开发项目耕地质量等别评定、新增耕地核实认定等工作</t>
  </si>
  <si>
    <t>按设计要求完工</t>
  </si>
  <si>
    <t>进行现场勘验，合格验收。</t>
  </si>
  <si>
    <t>改善生产生活条件</t>
  </si>
  <si>
    <t>土地整治等土地整治项目建设，提高耕地质量，改善农民生产生活条件，增加地方经济收入。</t>
  </si>
  <si>
    <t>完成13个图斑历史遗留矿山生态修复项目，并在系统举证图斑销号。</t>
  </si>
  <si>
    <t>完成实施图斑修复个数</t>
  </si>
  <si>
    <t>13</t>
  </si>
  <si>
    <t>按照方案设计开展工程型修复</t>
  </si>
  <si>
    <t>通过市县级验收</t>
  </si>
  <si>
    <t>通过项目实施，可将采矿生产的区域进行复绿，减少水土流失，改变区域自然生态质量，改善矿山生态环境。因削坡减荷、消除地质灾害隐患等修复工程新产生的土石料，可以无偿用于修复本工程；有剩余，可进行对外销售，由县级人民政府纳入公共资源交易平台，销售收益全部用于本地区生态修复。</t>
  </si>
  <si>
    <t>与周边自然环境和景观相协调；以乡土植物植被恢复；恢复土地基本功能，实现土地可持续利用；区域整体生态功能得到有效保护和恢复。</t>
  </si>
  <si>
    <t>相关部门满意度达到90%以</t>
  </si>
  <si>
    <t>及时兑付高速公路征地拆迁补偿费，保障项目顺利开展。</t>
  </si>
  <si>
    <t>完成征地数量</t>
  </si>
  <si>
    <t>5115.048</t>
  </si>
  <si>
    <t>亩</t>
  </si>
  <si>
    <t>完成征地数量5115.048</t>
  </si>
  <si>
    <t>按标准兑付</t>
  </si>
  <si>
    <t>标准兑付</t>
  </si>
  <si>
    <t>兑付高速公路征地补偿费</t>
  </si>
  <si>
    <t>兑付情况</t>
  </si>
  <si>
    <t>按程序审核及时兑付</t>
  </si>
  <si>
    <t>促进地方经济发展</t>
  </si>
  <si>
    <t>促进</t>
  </si>
  <si>
    <t>促进地方发展</t>
  </si>
  <si>
    <t>受益对象满意度</t>
  </si>
  <si>
    <t>受益对象满意度达到90%以上</t>
  </si>
  <si>
    <t>地质灾害风险调查全覆盖，完成地质灾害防治技术指导站的建设，地质灾害隐患点群测群防全覆盖，及时更新地质灾害动态数据，按合同规定期限完成项目的各项任务，做到对突发性地质灾害及时响应，地质灾害防治能力有所上升，尽可能地降低因地质灾害带来的人员伤亡和财产损失。</t>
  </si>
  <si>
    <t>调查评价、群测群防、工程治理、搬迁避让</t>
  </si>
  <si>
    <t>有效降低因地质灾害造成的损失</t>
  </si>
  <si>
    <t>&lt;=</t>
  </si>
  <si>
    <t>有效降低</t>
  </si>
  <si>
    <t>地质灾害防治能力有所上升，能有效地降低因地质灾害带来的人员伤亡和财产损失</t>
  </si>
  <si>
    <t>完成耿马自治县国土空间总体规划环境影响评价工作</t>
  </si>
  <si>
    <t>评估报告</t>
  </si>
  <si>
    <t>形成最终评估报告个数</t>
  </si>
  <si>
    <t>能够完成评估评审论证</t>
  </si>
  <si>
    <t>评估报告能够通过上级评审</t>
  </si>
  <si>
    <t>按合同规定期限完成项目各项任务</t>
  </si>
  <si>
    <t>在合同规定期限内完成评估工作，按约定时间提交规划文本和数据库。</t>
  </si>
  <si>
    <t>为国土空间规划管理工作提供依据</t>
  </si>
  <si>
    <t>满意</t>
  </si>
  <si>
    <t>社会公众对国土空间规划城市体检工作满意度调查评价</t>
  </si>
  <si>
    <t>《云南省自然资源厅转发自然资源部办公厅关于划定永久基本农田储备区有关文件的通知》（云自然资耕保〔2019〕号）、《临沧市自然资源和规划局关于做好全市永久基本农田划定不实整改和储备区划定有关工作的通知》为切实提高重大建设项目占用永久基本农田的审查报批效率，确保补划的永久基本农田数量不减少、质量不降低、布局更优化，确保顺利完成耿马自治县耕地保护和粮食安全考核任务。</t>
  </si>
  <si>
    <t>数据库、文本、图件</t>
  </si>
  <si>
    <t>1套</t>
  </si>
  <si>
    <t>套</t>
  </si>
  <si>
    <t>形成数据库、文本、图件1</t>
  </si>
  <si>
    <t>审查通过情况</t>
  </si>
  <si>
    <t>通过审查</t>
  </si>
  <si>
    <t>有效掌握全县永久基本农田划定情况</t>
  </si>
  <si>
    <t>&gt;</t>
  </si>
  <si>
    <t>为切实提高重大建设项目占用永久基本农田的审查报批效率，确保补划的永久基本农田数量不减少、质量不降低、布局更优化，确保顺利完成耿马自治县耕地保护和粮食安全考核任务。</t>
  </si>
  <si>
    <t>为全县开展国土空间开发保护活动、实施国土空间用途管制、核发建设项目规划许可、进行各项建设、统筹城市规划实施管理提供具体的规划依据。</t>
  </si>
  <si>
    <t>中心城区控制性详细规划成果</t>
  </si>
  <si>
    <t>形成中心城区控制性详细规划成果1套</t>
  </si>
  <si>
    <t>成果通过审查</t>
  </si>
  <si>
    <t>475.52</t>
  </si>
  <si>
    <t>本年度工作投入资金475.52万元</t>
  </si>
  <si>
    <t>有利于国土空间规划用途管理工作</t>
  </si>
  <si>
    <t>有利于城新城区内国土空间规划用途管理工作</t>
  </si>
  <si>
    <t>完成耿马县2023年城市国土空监测工作，为国土空间管理和国民经济社会发展提供了基础依据，也为实现国土空间的有效管理提供了重要支撑。</t>
  </si>
  <si>
    <t>国土空间监测要素情况</t>
  </si>
  <si>
    <t>15</t>
  </si>
  <si>
    <t>完成耿马县15个国土空间监测要素情况</t>
  </si>
  <si>
    <t>有利于开展城市国土空监测工作</t>
  </si>
  <si>
    <t>为国土空间管理和国民经济社会发展提供了基础依据，也为实现国土空间的有效管理提供了重要支撑</t>
  </si>
  <si>
    <t>全力保障2025年耿马自治县项目用地，尽快报批具体项目供地方案，并完成2025年批而未供及闲置土地处置任务。</t>
  </si>
  <si>
    <t>编制方案个数</t>
  </si>
  <si>
    <t>25</t>
  </si>
  <si>
    <t>完成25个具体项目供地方案编制工作</t>
  </si>
  <si>
    <t>获得市级批复</t>
  </si>
  <si>
    <t>方案获得批复</t>
  </si>
  <si>
    <t>土地要素保障</t>
  </si>
  <si>
    <t>完成供地</t>
  </si>
  <si>
    <t>完成项目用地保障，清理盘活批闲土地。</t>
  </si>
  <si>
    <t>项目实施单位对土地要素供应的满意度。</t>
  </si>
  <si>
    <t>春节慰问退休人员，关爱退休老干部，维护社会稳定。</t>
  </si>
  <si>
    <t>慰问退休人数</t>
  </si>
  <si>
    <t>29</t>
  </si>
  <si>
    <t>人</t>
  </si>
  <si>
    <t>完成慰问</t>
  </si>
  <si>
    <t>完成</t>
  </si>
  <si>
    <t>完成退休人员慰问工作</t>
  </si>
  <si>
    <t>元/人</t>
  </si>
  <si>
    <t>慰问标准</t>
  </si>
  <si>
    <t>维护社会稳定</t>
  </si>
  <si>
    <t>维护</t>
  </si>
  <si>
    <t>关爱退休老干部，维护社会稳定</t>
  </si>
  <si>
    <t>相关部门和受益人员满意度</t>
  </si>
  <si>
    <t>2025年缴纳2015年小勐二级公路建设项目被征地农民养老保障金690万元。</t>
  </si>
  <si>
    <t>缴纳被征地农民养老保障金</t>
  </si>
  <si>
    <t>690</t>
  </si>
  <si>
    <t>2025年是否完成被征地农民养老保障金690万元</t>
  </si>
  <si>
    <t>按时完成被征地农民养老保障金缴纳</t>
  </si>
  <si>
    <t>按时</t>
  </si>
  <si>
    <t>按时完成被征地农民养老保障金690万元缴纳</t>
  </si>
  <si>
    <t>按时完成被征地农民养老保障金缴纳，维护社会稳定</t>
  </si>
  <si>
    <t>被征地农民满意度</t>
  </si>
  <si>
    <t>调查县域范围内采矿损毁土地的空间分布、范围面积、损毁和成因类型情况、生产状态、治理责任、废弃情况等，同时基于自然资源“一张图”，建立与上级标准统一、上下一致的采矿损毁土地状况数据库，并逐步完善数据库动态更新机制。</t>
  </si>
  <si>
    <t>采矿用地损毁图斑建立数据库个数</t>
  </si>
  <si>
    <t>对省厅下发图斑进行实地核实调查并建立统一的数据库</t>
  </si>
  <si>
    <t>数据提交及时性</t>
  </si>
  <si>
    <t>为我县采矿损毁调查工作的整体推进和全面实施积累经验、打牢基础</t>
  </si>
  <si>
    <t>全面摸清我县域采矿损毁土地（含挖损、压占、塌陷）现状和底数，建立采矿损毁土地数据并提交调查成果。</t>
  </si>
  <si>
    <t>完成耿马自治县县城特色风貌专项规划编制工作</t>
  </si>
  <si>
    <t>完成专项规划编制工作</t>
  </si>
  <si>
    <t>形成专项规划编制成果</t>
  </si>
  <si>
    <t>专项规划能够通过审查、批复</t>
  </si>
  <si>
    <t>规划成果达到相关规范要求，并获得批复</t>
  </si>
  <si>
    <t>在合同规定期限内完成县级和乡级国土空间规划编制，按约定时间提交规划文本和数据库。</t>
  </si>
  <si>
    <t>为国土空间规划管理工作提供依据，为详细规划编制提供基础数据。</t>
  </si>
  <si>
    <t>数据使用部门对测绘成果满意</t>
  </si>
  <si>
    <t>完成2025年度常规监测及变更调查建库工作，为国土资源管理和国民经济社会发展提供了基础依据，也为实现国土资源的有效管理提供了重要支撑。</t>
  </si>
  <si>
    <t>数据库数量</t>
  </si>
  <si>
    <t>形成数据库数量1</t>
  </si>
  <si>
    <t>有利于掌握土地利用情况</t>
  </si>
  <si>
    <t>为国土资源管理和国民经济社会发展提供了基础依据</t>
  </si>
  <si>
    <t>完成耿马县林草湿荒普查及生态综合监测工作，为生态环境的保护提供了基础依据，也对可持续发展提供了重要支撑。</t>
  </si>
  <si>
    <t>开展普查工作及下发图斑核实率</t>
  </si>
  <si>
    <t>开展林草湿荒普查工作
以及对下发的图斑进行监测核实</t>
  </si>
  <si>
    <t>有利于开展林草湿荒普查及监测工作</t>
  </si>
  <si>
    <t>为生态环境的保护提供了基础依据，也对可持续发展提供了重要支撑</t>
  </si>
  <si>
    <t>为贯彻落实党中央关于遏制耕地“非农化”和严格管控耕地“非粮化”有关要求，落实最严格的耕地保护制度，根据《国务院办公厅关于防止耕地“非粮化”稳定粮食生产的意见》（国办发〔2020〕44号）、《国务院办公厅关于坚决制止耕地“非农化”行为的通知》（国办发明电〔2020〕24号）、《自然资源部  农业农村部  国家林业和草原局关于严格耕地用地管制有关问题的通知》（自然资发〔2021〕166号）文件要求，耿马自治县积极开展耕地保护方面有关工作。</t>
  </si>
  <si>
    <t>有效掌握全县耕地相关情况</t>
  </si>
  <si>
    <t>为贯彻落实党中央关于遏制耕地“非农化”和严格管控耕地“非粮化”有关要求，落实最严格的耕地保护制度，全面掌握全县耕地现状，科学合理开发耕地后备资源，规范耕地占补平衡管理，为全县耕地保护工作提供基础支撑。</t>
  </si>
  <si>
    <t>完成全民自然资源资产基础数据收集、实物量清查、使用权清查、价格测算、价值核算、成果核查等工作</t>
  </si>
  <si>
    <t>编制清查报告个数</t>
  </si>
  <si>
    <t>完成全县土地、矿产、森林、草原、湿地资产价值清查成果报告5个</t>
  </si>
  <si>
    <t>数据成功汇交至自然资源部</t>
  </si>
  <si>
    <t>全县土地、矿产、森林、草原、湿地资产价值清查成果数据成功汇交至自然资源部</t>
  </si>
  <si>
    <t>完成汇交</t>
  </si>
  <si>
    <t>2024年启动，2025年完成全民自然资源资产基础数据收集、实物量清查、使用权清查、价格测算、价值核算、成果核查等工作，2026年初完成数据汇交及成果报告上报等工作。</t>
  </si>
  <si>
    <t>为国有建设用地征收标准、部分税务征收、土地一级、二级市场交易等提供评估依据。</t>
  </si>
  <si>
    <t>编制完成的公示地价体系能切实有效的为市场经济发展提供依据</t>
  </si>
  <si>
    <t>社会公众对自然资源权益管理工作满意度调查评价</t>
  </si>
  <si>
    <t>建立国土空间规划体系并监督实施，开展耿马自治县国土空间总体规划和乡（镇）级国土空间总体规划，坚持以人民为中心，优化国土空间功能和布局，统筹生产、生活、生态空间，增加开敞空间何公共活动空间，改善人居环境，实现高质量发展、高品质生活。</t>
  </si>
  <si>
    <t>县级、乡（镇）级国土空间总体规划成果</t>
  </si>
  <si>
    <t>形成县级、乡（镇）级国土空间总体规划成果</t>
  </si>
  <si>
    <t>1199</t>
  </si>
  <si>
    <t>本年度工作投入资金789万元</t>
  </si>
  <si>
    <t>绝大多数收益群体满意</t>
  </si>
  <si>
    <t>编制完成《耿马傣族佤族县园地林地草地定级和基准地价制定成果》，完成新一轮《耿马傣族佤族自治县城镇土地定级与基准地价更新成果》</t>
  </si>
  <si>
    <t>完成13个基准地价成果编制或更新工作</t>
  </si>
  <si>
    <t>省级评审通过</t>
  </si>
  <si>
    <t>方案通过省级评审</t>
  </si>
  <si>
    <t>社会公众对健全公示地价体系工作满意度调查评价</t>
  </si>
  <si>
    <t>为积极有序推进耿马自治县项目用地报批工作，切实保障有效投资用地需求，以要素保障跟着项目走为导向，确保耿马自治县落地项目用地合法合规，组织开展项目用地报批工作。</t>
  </si>
  <si>
    <t>报件数据库、文本、图件</t>
  </si>
  <si>
    <t>批准情况</t>
  </si>
  <si>
    <t>获批</t>
  </si>
  <si>
    <t>获得批准</t>
  </si>
  <si>
    <t>切实保障项目用地需求</t>
  </si>
  <si>
    <t>完成耿马县不动产数据整合工作，为不动产统一登记提供了基础依据，也为不动产登记及相关行业提供数据支撑和数据服务。</t>
  </si>
  <si>
    <t>完成耿马县不动产数据整合工作，为不动产统一登记提供了基础依据，也为为不动产登记及相关行业提供数据支撑和数据服务。</t>
  </si>
  <si>
    <t>有利于开展不动产登记工作</t>
  </si>
  <si>
    <t>为不动产统一登记提供了基础依据，也为不动产登记及相关行业提供数据支撑和数据服务</t>
  </si>
  <si>
    <t>完成耿马县农村集体土地所有权和使用权确权登记发证相关工作，是维护农民权益、促进农村社会和谐稳定的现实需要，也是夯实农业农村发展基础、促进城乡统筹发展的迫切需要。</t>
  </si>
  <si>
    <t>有利于开展农村集体土地确权登记工作</t>
  </si>
  <si>
    <t>是维护农民权益、促进农村社会和谐稳定的现实需要，也是夯实农业农村发展基础、促进城乡统筹发展的迫切需要</t>
  </si>
  <si>
    <t>完成耿马自治县国土空间规划社会稳定风险评估工作</t>
  </si>
  <si>
    <t>完成土地平整面积1500亩和灌溉排水10千米、田间道路等基础设施建设。</t>
  </si>
  <si>
    <t>1500</t>
  </si>
  <si>
    <t>完成土地平整面积1500亩</t>
  </si>
  <si>
    <t>第三方验收</t>
  </si>
  <si>
    <t>贯彻落实党中央关于遏制耕地“非农化”和严格管控耕地“非粮化”有关要求，落实最严格的耕地保护制度。1.组织开展自然资源部下发的卫片图斑实地核查、内业对比、数据录入和违法用地用矿查处、整改，并对核查、填报数据真实性、准确性负责；2.要以规范查处违法行为和推动查处整改落实到位为重点，督促县人民政府积极采取措施，消除自然资源违法状态；3.通过自然资源卫片执法检查项目，将违法行为发现在初始、解决在萌芽，为自然资源科学监管、快速决策提供依据，不断促进自然资源监管信息化、规范化和科学化，提高自然资源的管理和服务水平。</t>
  </si>
  <si>
    <t>下发图斑核实率</t>
  </si>
  <si>
    <t>对下发的图斑进行核实</t>
  </si>
  <si>
    <t>成果通过国家核查率</t>
  </si>
  <si>
    <t>完成图斑核实整改上报</t>
  </si>
  <si>
    <t>下发图斑核实及时率</t>
  </si>
  <si>
    <t>对下发图斑核实研判后及时填报系统</t>
  </si>
  <si>
    <t>违法行为责停率</t>
  </si>
  <si>
    <t>违法行为责停率达到95%以上</t>
  </si>
  <si>
    <t>通过土地开发整治，农田基础设施完善，项目区耕地质量得到提高，改善农民生产生活条件，确保我县建设用地指标，保障项目顺利推进。</t>
  </si>
  <si>
    <t>按设计完成项目</t>
  </si>
  <si>
    <t>通过验收</t>
  </si>
  <si>
    <t>验收通过得满分</t>
  </si>
  <si>
    <t>验收提交及时性</t>
  </si>
  <si>
    <t>在规定时间内提交得满分</t>
  </si>
  <si>
    <t>通过整治，增加耕地面积并配套相应的水利设施</t>
  </si>
  <si>
    <t>组织开展自然资源部下发卫片图斑的内业对比、数据录入和违法用地用矿查处、整改、并对核查、填报数据真实性、准确性负责。规范查处违法行为和推动查处整改落实到位，将违法行为发现在初始，解决在萌芽，切实维护全县自然资源管理秩序。</t>
  </si>
  <si>
    <t>图斑核查率</t>
  </si>
  <si>
    <t>对下发图斑数据进行100%核查</t>
  </si>
  <si>
    <t>通过审核率</t>
  </si>
  <si>
    <t>成果通过国家、省级审核</t>
  </si>
  <si>
    <t>通过核查，对违法行为案件责停</t>
  </si>
  <si>
    <t>社会公众满意度</t>
  </si>
  <si>
    <t>80</t>
  </si>
  <si>
    <t>满意度调查评价</t>
  </si>
  <si>
    <t>实施土地整治、补充耕地项目等土地整治项目建设，保障项目建设工作经费，按计划完成土地平整面积1500亩，提高耕地质量，保障土地整治项目顺利开展。</t>
  </si>
  <si>
    <t>项目验收通过率</t>
  </si>
  <si>
    <t>项目100%通过验收</t>
  </si>
  <si>
    <t>提交验收情况</t>
  </si>
  <si>
    <t>按要求时限提交验收</t>
  </si>
  <si>
    <t>控制在预算100万元内</t>
  </si>
  <si>
    <t>完成土地平整1500亩建设，提高耕地利用率，改善农民生产生活条件，增加地方经济收入。</t>
  </si>
  <si>
    <t>受益群众满意度</t>
  </si>
  <si>
    <t>受益群众满意度达到90%以上</t>
  </si>
  <si>
    <t>完成县自然资源局综合档案室建设，提高地籍档案管理水平。</t>
  </si>
  <si>
    <t>综合档案室数量</t>
  </si>
  <si>
    <t>1栋</t>
  </si>
  <si>
    <t>栋</t>
  </si>
  <si>
    <t>完要求完成档案楼建设</t>
  </si>
  <si>
    <t>按质量要求完成档案楼建设</t>
  </si>
  <si>
    <t>203.7</t>
  </si>
  <si>
    <t>按时支付费用</t>
  </si>
  <si>
    <t>有利于地籍档案管理</t>
  </si>
  <si>
    <t>受益服务群众满意度</t>
  </si>
  <si>
    <t>2025年计划申报土地整治项目面积1500亩，新建沟渠10千米。</t>
  </si>
  <si>
    <t>完成耿马县第一次全国地理国情普查信息采集工作，为地理国情信息和国民经济社会发展提供了基础依据，也为实现地理国情信息的有效管理提供了重要支撑。</t>
  </si>
  <si>
    <t>有利于开展地理国情普查工作</t>
  </si>
  <si>
    <t>为地理国情信息和国民经济社会发展提供了基础依据，也为实现地理国情信息的有效管理提供了重要支撑</t>
  </si>
  <si>
    <t>开展地质灾害宣传培训、制作地质灾害隐患点标识牌、地质灾害巡查、应急处置和矿山巡查等各项工作，尽可能地降低因地质灾害带来的人员伤亡和财产损失，打击矿山违法行为，确保矿山安全有序生产。</t>
  </si>
  <si>
    <t>地质灾害防治和矿山管理工作经费</t>
  </si>
  <si>
    <t>按时限要求完成</t>
  </si>
  <si>
    <t>2025年12月底之前完成</t>
  </si>
  <si>
    <t>有效降低因地质灾害造成的损失、加强矿山管理</t>
  </si>
  <si>
    <t>提供</t>
  </si>
  <si>
    <t>方案编制提交市局通过审查后由县级政府印发</t>
  </si>
  <si>
    <t>全面掌握区域自然地理状况、生态类型分布、自然资源保护和利用情况，分析国土空间利用现状、系统诊断生态问题，研判生态风险。</t>
  </si>
  <si>
    <t>明确修复思路和目标任务，进行具体部署，重点从国土空间格局优化、受损重要生态系统修复、生态系统功能改善、生态系统服务功能和碳汇能力提升、规划任务完成等方面，提出约束性和预期性指标。</t>
  </si>
  <si>
    <t>孟定便民服务中心业务用房建设完工</t>
  </si>
  <si>
    <t>便民服务中心办公楼</t>
  </si>
  <si>
    <t>按时完工</t>
  </si>
  <si>
    <t>按时完成办公楼建设</t>
  </si>
  <si>
    <t>290</t>
  </si>
  <si>
    <t>按时拨付</t>
  </si>
  <si>
    <t>有利于当地群众办理相关业务</t>
  </si>
  <si>
    <t>有利于当地群众办理业务</t>
  </si>
  <si>
    <t>完成全国性的第三次全国国土调查工作，为国土资源管理和国民经济社会发展提供了基础依据，也为实现国土资源的有效管理提供了重要支撑。</t>
  </si>
  <si>
    <t>保障不动产登记发证、平台服务、数据整合等工作顺利开展。</t>
  </si>
  <si>
    <t>数据库</t>
  </si>
  <si>
    <t>建立不动产登记数据库</t>
  </si>
  <si>
    <t>数据库建设通过验收</t>
  </si>
  <si>
    <t>颁发送不动产权证达到100%</t>
  </si>
  <si>
    <t>实现不动产统一登记</t>
  </si>
  <si>
    <t>显著</t>
  </si>
  <si>
    <t>实施数据库项目达到规定效果</t>
  </si>
  <si>
    <t>满意度调查评价汇总</t>
  </si>
  <si>
    <t>2018、2019年度6个城乡建设用地增减挂钩项目工程款、监理、工程量复核及其他技术服务，包括实地调研、现状分析、项目申报、项目编制、审批以及入库备案等工作。</t>
  </si>
  <si>
    <t>52.3</t>
  </si>
  <si>
    <t>公顷</t>
  </si>
  <si>
    <t>完成历年的国土变更调查和常规监测调查工作，为国土资源管理和国民经济社会发展提供了基础依据，也为实现国土资源的有效管理提供了重要支撑。</t>
  </si>
  <si>
    <t>通过审</t>
  </si>
  <si>
    <t>完成耿马县农村不动产确权登记发证工作，为农村不动产统一登记提供了基础依据，也为农村不动产登记及相关业务提供数据支撑和数据服务。</t>
  </si>
  <si>
    <t>完成耿马县农村不动产确权登记发证工作，为农村不动产统一登记提供了基础依据，也为为农村不动产登记及相关业务提供数据支撑和数据服务。</t>
  </si>
  <si>
    <t>有利于开展农村不动产登记工作</t>
  </si>
  <si>
    <t>为农村不动产统一登记提供了基础依据，也为农村不动产登记及相关业务提供数据支撑和数据服务</t>
  </si>
  <si>
    <t>开展土地整治提质改造项目，完善耕地灌排设施和道路交通网络，改善农民生产条件，切实增加农民收入，增强地方经济实力。</t>
  </si>
  <si>
    <t>按设计完成项目数量</t>
  </si>
  <si>
    <t>按设计完成1个项目</t>
  </si>
  <si>
    <t>按设计完成工程量</t>
  </si>
  <si>
    <t>提交验收及时情况</t>
  </si>
  <si>
    <t>通过土地开发整治，农田基础设施完善，项目区耕地质量得到提高，改善农民生产生活条件.</t>
  </si>
  <si>
    <t>90%</t>
  </si>
  <si>
    <t>按照设计完成土地整治项目</t>
  </si>
  <si>
    <t>通过验收情况</t>
  </si>
  <si>
    <t>按要求时限提交</t>
  </si>
  <si>
    <t>预算06表</t>
  </si>
  <si>
    <t>政府性基金预算支出预算表</t>
  </si>
  <si>
    <t>单位名称：临沧市发展和改革委员会</t>
  </si>
  <si>
    <t>本年政府性基金预算支出</t>
  </si>
  <si>
    <t>其他政府性基金及对应专项债务收入安排的支出</t>
  </si>
  <si>
    <t>预算07表</t>
  </si>
  <si>
    <t>预算项目</t>
  </si>
  <si>
    <t>采购项目</t>
  </si>
  <si>
    <t>采购目录</t>
  </si>
  <si>
    <t>计量
单位</t>
  </si>
  <si>
    <t>数量</t>
  </si>
  <si>
    <t>面向中小企业预留资金</t>
  </si>
  <si>
    <t>政府性
基金</t>
  </si>
  <si>
    <t>国有资本经营收益</t>
  </si>
  <si>
    <t>财政专户管理的收入</t>
  </si>
  <si>
    <t>公务用车加油服务</t>
  </si>
  <si>
    <t>车辆加油、添加燃料服务</t>
  </si>
  <si>
    <t>批</t>
  </si>
  <si>
    <t>公务用车维修服务</t>
  </si>
  <si>
    <t>车辆维修和保养服务</t>
  </si>
  <si>
    <t>公务用车保险服务</t>
  </si>
  <si>
    <t>机动车保险服务</t>
  </si>
  <si>
    <t>预算08表</t>
  </si>
  <si>
    <t>政府购买服务项目</t>
  </si>
  <si>
    <t>政府购买服务目录</t>
  </si>
  <si>
    <t>注：本单位没有政府购买服务预算，故本表无数据。</t>
  </si>
  <si>
    <t>预算09-1表</t>
  </si>
  <si>
    <t>单位名称（项目）</t>
  </si>
  <si>
    <t>地区</t>
  </si>
  <si>
    <t>政府性基金</t>
  </si>
  <si>
    <t>-</t>
  </si>
  <si>
    <t>注：本单位没有县对下转移支付预算，故本表无数据。</t>
  </si>
  <si>
    <t>预算09-2表</t>
  </si>
  <si>
    <t>预算10表</t>
  </si>
  <si>
    <t>资产类别</t>
  </si>
  <si>
    <t>资产分类代码.名称</t>
  </si>
  <si>
    <t>资产名称</t>
  </si>
  <si>
    <t>计量单位</t>
  </si>
  <si>
    <t>财政部门批复数（元）</t>
  </si>
  <si>
    <t>单价</t>
  </si>
  <si>
    <t>金额</t>
  </si>
  <si>
    <t>注：本单位没有新增资产配置预算，故本表无数据。</t>
  </si>
  <si>
    <t>预算11表</t>
  </si>
  <si>
    <t>上级补助</t>
  </si>
  <si>
    <t>注：本单位没有转移支付补助项目支出预算，故本表无数据。</t>
  </si>
  <si>
    <t>预算12表</t>
  </si>
  <si>
    <t>项目级次</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</si>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</sst>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6">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2" fillId="3" borderId="14"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5" applyNumberFormat="0" applyFill="0" applyAlignment="0" applyProtection="0">
      <alignment vertical="center"/>
    </xf>
    <xf numFmtId="0" fontId="33" fillId="0" borderId="15" applyNumberFormat="0" applyFill="0" applyAlignment="0" applyProtection="0">
      <alignment vertical="center"/>
    </xf>
    <xf numFmtId="0" fontId="34" fillId="0" borderId="16" applyNumberFormat="0" applyFill="0" applyAlignment="0" applyProtection="0">
      <alignment vertical="center"/>
    </xf>
    <xf numFmtId="0" fontId="34" fillId="0" borderId="0" applyNumberFormat="0" applyFill="0" applyBorder="0" applyAlignment="0" applyProtection="0">
      <alignment vertical="center"/>
    </xf>
    <xf numFmtId="0" fontId="35" fillId="4" borderId="17" applyNumberFormat="0" applyAlignment="0" applyProtection="0">
      <alignment vertical="center"/>
    </xf>
    <xf numFmtId="0" fontId="36" fillId="5" borderId="18" applyNumberFormat="0" applyAlignment="0" applyProtection="0">
      <alignment vertical="center"/>
    </xf>
    <xf numFmtId="0" fontId="37" fillId="5" borderId="17" applyNumberFormat="0" applyAlignment="0" applyProtection="0">
      <alignment vertical="center"/>
    </xf>
    <xf numFmtId="0" fontId="38" fillId="6" borderId="19" applyNumberFormat="0" applyAlignment="0" applyProtection="0">
      <alignment vertical="center"/>
    </xf>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0" fontId="8" fillId="0" borderId="7">
      <alignment horizontal="righ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cellStyleXfs>
  <cellXfs count="210">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8"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3"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6" fillId="0" borderId="6" xfId="0" applyFont="1" applyBorder="1" applyAlignment="1">
      <alignment horizontal="left" vertical="center" wrapText="1" indent="1"/>
      <protection locked="0"/>
    </xf>
    <xf numFmtId="0" fontId="6" fillId="0" borderId="11" xfId="0" applyFont="1" applyBorder="1" applyAlignment="1">
      <alignment horizontal="left" vertical="center" wrapText="1" indent="1"/>
      <protection locked="0"/>
    </xf>
    <xf numFmtId="0" fontId="6" fillId="0" borderId="11" xfId="0" applyFont="1" applyBorder="1" applyAlignment="1">
      <alignment horizontal="left" vertical="center" wrapText="1" indent="2"/>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3" fillId="0" borderId="0" xfId="0" applyFont="1" applyAlignment="1" applyProtection="1">
      <alignment horizontal="center" wrapText="1"/>
    </xf>
    <xf numFmtId="0" fontId="13" fillId="0" borderId="7" xfId="0" applyFont="1" applyBorder="1" applyAlignment="1">
      <alignment horizontal="center" vertical="center"/>
      <protection locked="0"/>
    </xf>
    <xf numFmtId="0" fontId="13" fillId="0" borderId="7" xfId="0" applyFont="1" applyBorder="1" applyAlignment="1" applyProtection="1">
      <alignment horizontal="center" vertical="center"/>
    </xf>
    <xf numFmtId="0" fontId="13" fillId="0" borderId="2" xfId="0" applyFont="1" applyBorder="1" applyAlignment="1" applyProtection="1">
      <alignment horizontal="center" vertical="center"/>
    </xf>
    <xf numFmtId="178" fontId="14" fillId="0" borderId="7" xfId="0" applyNumberFormat="1" applyFont="1" applyBorder="1" applyAlignment="1" applyProtection="1">
      <alignment horizontal="right" vertical="center"/>
    </xf>
    <xf numFmtId="0" fontId="3" fillId="0" borderId="0" xfId="0" applyFont="1" applyProtection="1">
      <alignment vertical="top"/>
    </xf>
    <xf numFmtId="0" fontId="15"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16" fillId="0" borderId="0" xfId="0" applyFont="1" applyAlignment="1" applyProtection="1">
      <alignment horizontal="center" vertical="center"/>
    </xf>
    <xf numFmtId="0" fontId="17"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18" fillId="0" borderId="6" xfId="0" applyFont="1" applyBorder="1" applyAlignment="1">
      <alignment vertical="center"/>
      <protection locked="0"/>
    </xf>
    <xf numFmtId="0" fontId="19" fillId="0" borderId="6" xfId="0" applyFont="1" applyBorder="1" applyAlignment="1">
      <alignment horizontal="center" vertical="center"/>
      <protection locked="0"/>
    </xf>
    <xf numFmtId="178" fontId="19"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0" fillId="0" borderId="0" xfId="0" applyFont="1" applyAlignment="1" applyProtection="1">
      <alignment vertical="center"/>
    </xf>
    <xf numFmtId="0" fontId="21"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3" fillId="0" borderId="7" xfId="0" applyFont="1" applyBorder="1" applyAlignment="1">
      <alignment horizontal="left" vertical="center" wrapText="1"/>
      <protection locked="0"/>
    </xf>
    <xf numFmtId="0" fontId="3" fillId="0" borderId="7" xfId="0" applyFont="1" applyBorder="1" applyAlignment="1" applyProtection="1">
      <alignment horizontal="left" vertical="center" wrapText="1"/>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2" fillId="0" borderId="0" xfId="0" applyFont="1" applyAlignment="1" applyProtection="1"/>
    <xf numFmtId="0" fontId="23"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0" fillId="0" borderId="0" xfId="0" applyFont="1" applyProtection="1">
      <alignment vertical="top"/>
    </xf>
    <xf numFmtId="0" fontId="23"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4" fillId="0" borderId="0" xfId="0" applyFont="1" applyAlignment="1" applyProtection="1">
      <alignment horizontal="center" vertical="top"/>
    </xf>
    <xf numFmtId="0" fontId="25"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26" fillId="0" borderId="6" xfId="0" applyFont="1" applyBorder="1" applyAlignment="1" applyProtection="1">
      <alignment horizontal="center" vertical="center"/>
    </xf>
    <xf numFmtId="0" fontId="26"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26" fillId="0" borderId="6" xfId="0" applyFont="1" applyBorder="1" applyAlignment="1">
      <alignment horizontal="center" vertical="center"/>
      <protection locked="0"/>
    </xf>
    <xf numFmtId="0" fontId="6" fillId="0" borderId="7"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pane ySplit="1" topLeftCell="A23" activePane="bottomLeft" state="frozen"/>
      <selection/>
      <selection pane="bottomLeft" activeCell="B35" sqref="B35"/>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0" t="s">
        <v>0</v>
      </c>
    </row>
    <row r="3" ht="36" customHeight="1" spans="1:4">
      <c r="A3" s="6" t="str">
        <f>"2025"&amp;"年部门财务收支预算总表"</f>
        <v>2025年部门财务收支预算总表</v>
      </c>
      <c r="B3" s="203"/>
      <c r="C3" s="203"/>
      <c r="D3" s="203"/>
    </row>
    <row r="4" ht="18.75" customHeight="1" spans="1:4">
      <c r="A4" s="42" t="str">
        <f>"单位名称："&amp;"耿马傣族佤族自治县自然资源局"</f>
        <v>单位名称：耿马傣族佤族自治县自然资源局</v>
      </c>
      <c r="B4" s="204"/>
      <c r="C4" s="204"/>
      <c r="D4" s="40"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5" t="s">
        <v>6</v>
      </c>
      <c r="B8" s="24">
        <v>19459414.85</v>
      </c>
      <c r="C8" s="135" t="s">
        <v>7</v>
      </c>
      <c r="D8" s="24"/>
    </row>
    <row r="9" ht="18.75" customHeight="1" spans="1:4">
      <c r="A9" s="135" t="s">
        <v>8</v>
      </c>
      <c r="B9" s="24">
        <v>6900000</v>
      </c>
      <c r="C9" s="135" t="s">
        <v>9</v>
      </c>
      <c r="D9" s="24"/>
    </row>
    <row r="10" ht="18.75" customHeight="1" spans="1:4">
      <c r="A10" s="135" t="s">
        <v>10</v>
      </c>
      <c r="B10" s="24"/>
      <c r="C10" s="135" t="s">
        <v>11</v>
      </c>
      <c r="D10" s="24"/>
    </row>
    <row r="11" ht="18.75" customHeight="1" spans="1:4">
      <c r="A11" s="135" t="s">
        <v>12</v>
      </c>
      <c r="B11" s="24"/>
      <c r="C11" s="135" t="s">
        <v>13</v>
      </c>
      <c r="D11" s="24"/>
    </row>
    <row r="12" ht="18.75" customHeight="1" spans="1:4">
      <c r="A12" s="205" t="s">
        <v>14</v>
      </c>
      <c r="B12" s="24"/>
      <c r="C12" s="163" t="s">
        <v>15</v>
      </c>
      <c r="D12" s="24"/>
    </row>
    <row r="13" ht="18.75" customHeight="1" spans="1:4">
      <c r="A13" s="166" t="s">
        <v>16</v>
      </c>
      <c r="B13" s="24"/>
      <c r="C13" s="165" t="s">
        <v>17</v>
      </c>
      <c r="D13" s="24"/>
    </row>
    <row r="14" ht="18.75" customHeight="1" spans="1:4">
      <c r="A14" s="166" t="s">
        <v>18</v>
      </c>
      <c r="B14" s="24"/>
      <c r="C14" s="165" t="s">
        <v>19</v>
      </c>
      <c r="D14" s="24"/>
    </row>
    <row r="15" ht="18.75" customHeight="1" spans="1:4">
      <c r="A15" s="166" t="s">
        <v>20</v>
      </c>
      <c r="B15" s="24"/>
      <c r="C15" s="165" t="s">
        <v>21</v>
      </c>
      <c r="D15" s="24">
        <v>1523586.12</v>
      </c>
    </row>
    <row r="16" ht="18.75" customHeight="1" spans="1:4">
      <c r="A16" s="166" t="s">
        <v>22</v>
      </c>
      <c r="B16" s="24"/>
      <c r="C16" s="165" t="s">
        <v>23</v>
      </c>
      <c r="D16" s="24">
        <v>414755.75</v>
      </c>
    </row>
    <row r="17" ht="18.75" customHeight="1" spans="1:4">
      <c r="A17" s="166" t="s">
        <v>24</v>
      </c>
      <c r="B17" s="24"/>
      <c r="C17" s="166" t="s">
        <v>25</v>
      </c>
      <c r="D17" s="24">
        <v>530000</v>
      </c>
    </row>
    <row r="18" ht="18.75" customHeight="1" spans="1:4">
      <c r="A18" s="166" t="s">
        <v>26</v>
      </c>
      <c r="B18" s="24"/>
      <c r="C18" s="166" t="s">
        <v>27</v>
      </c>
      <c r="D18" s="24"/>
    </row>
    <row r="19" ht="18.75" customHeight="1" spans="1:4">
      <c r="A19" s="167" t="s">
        <v>26</v>
      </c>
      <c r="B19" s="24"/>
      <c r="C19" s="165" t="s">
        <v>28</v>
      </c>
      <c r="D19" s="24"/>
    </row>
    <row r="20" ht="18.75" customHeight="1" spans="1:4">
      <c r="A20" s="167" t="s">
        <v>26</v>
      </c>
      <c r="B20" s="24"/>
      <c r="C20" s="165" t="s">
        <v>29</v>
      </c>
      <c r="D20" s="24"/>
    </row>
    <row r="21" ht="18.75" customHeight="1" spans="1:4">
      <c r="A21" s="167" t="s">
        <v>26</v>
      </c>
      <c r="B21" s="24"/>
      <c r="C21" s="165" t="s">
        <v>30</v>
      </c>
      <c r="D21" s="24"/>
    </row>
    <row r="22" ht="18.75" customHeight="1" spans="1:4">
      <c r="A22" s="167" t="s">
        <v>26</v>
      </c>
      <c r="B22" s="24"/>
      <c r="C22" s="165" t="s">
        <v>31</v>
      </c>
      <c r="D22" s="24"/>
    </row>
    <row r="23" ht="18.75" customHeight="1" spans="1:4">
      <c r="A23" s="167" t="s">
        <v>26</v>
      </c>
      <c r="B23" s="24"/>
      <c r="C23" s="165" t="s">
        <v>32</v>
      </c>
      <c r="D23" s="24"/>
    </row>
    <row r="24" ht="18.75" customHeight="1" spans="1:4">
      <c r="A24" s="167" t="s">
        <v>26</v>
      </c>
      <c r="B24" s="24"/>
      <c r="C24" s="165" t="s">
        <v>33</v>
      </c>
      <c r="D24" s="24"/>
    </row>
    <row r="25" ht="18.75" customHeight="1" spans="1:4">
      <c r="A25" s="167" t="s">
        <v>26</v>
      </c>
      <c r="B25" s="24"/>
      <c r="C25" s="165" t="s">
        <v>34</v>
      </c>
      <c r="D25" s="24">
        <v>17832706.51</v>
      </c>
    </row>
    <row r="26" ht="18.75" customHeight="1" spans="1:4">
      <c r="A26" s="167" t="s">
        <v>26</v>
      </c>
      <c r="B26" s="24"/>
      <c r="C26" s="165" t="s">
        <v>35</v>
      </c>
      <c r="D26" s="24">
        <v>651057.12</v>
      </c>
    </row>
    <row r="27" ht="18.75" customHeight="1" spans="1:4">
      <c r="A27" s="167" t="s">
        <v>26</v>
      </c>
      <c r="B27" s="24"/>
      <c r="C27" s="165" t="s">
        <v>36</v>
      </c>
      <c r="D27" s="24"/>
    </row>
    <row r="28" ht="18.75" customHeight="1" spans="1:4">
      <c r="A28" s="167" t="s">
        <v>26</v>
      </c>
      <c r="B28" s="24"/>
      <c r="C28" s="165" t="s">
        <v>37</v>
      </c>
      <c r="D28" s="24"/>
    </row>
    <row r="29" ht="18.75" customHeight="1" spans="1:4">
      <c r="A29" s="167" t="s">
        <v>26</v>
      </c>
      <c r="B29" s="24"/>
      <c r="C29" s="165" t="s">
        <v>38</v>
      </c>
      <c r="D29" s="24">
        <v>246000</v>
      </c>
    </row>
    <row r="30" ht="18.75" customHeight="1" spans="1:4">
      <c r="A30" s="167" t="s">
        <v>26</v>
      </c>
      <c r="B30" s="24"/>
      <c r="C30" s="165" t="s">
        <v>39</v>
      </c>
      <c r="D30" s="24"/>
    </row>
    <row r="31" ht="18.75" customHeight="1" spans="1:4">
      <c r="A31" s="168" t="s">
        <v>26</v>
      </c>
      <c r="B31" s="24"/>
      <c r="C31" s="166" t="s">
        <v>40</v>
      </c>
      <c r="D31" s="24">
        <v>6900000</v>
      </c>
    </row>
    <row r="32" ht="18.75" customHeight="1" spans="1:4">
      <c r="A32" s="168" t="s">
        <v>26</v>
      </c>
      <c r="B32" s="24"/>
      <c r="C32" s="166" t="s">
        <v>41</v>
      </c>
      <c r="D32" s="24"/>
    </row>
    <row r="33" ht="18.75" customHeight="1" spans="1:4">
      <c r="A33" s="168" t="s">
        <v>26</v>
      </c>
      <c r="B33" s="24"/>
      <c r="C33" s="166" t="s">
        <v>42</v>
      </c>
      <c r="D33" s="24"/>
    </row>
    <row r="34" ht="18.75" customHeight="1" spans="1:4">
      <c r="A34" s="206" t="s">
        <v>43</v>
      </c>
      <c r="B34" s="169">
        <f>SUM(B8:B12)</f>
        <v>26359414.85</v>
      </c>
      <c r="C34" s="207" t="s">
        <v>44</v>
      </c>
      <c r="D34" s="169">
        <v>28098105.5</v>
      </c>
    </row>
    <row r="35" ht="18.75" customHeight="1" spans="1:4">
      <c r="A35" s="208" t="s">
        <v>45</v>
      </c>
      <c r="B35" s="24">
        <v>1738690.65</v>
      </c>
      <c r="C35" s="135" t="s">
        <v>46</v>
      </c>
      <c r="D35" s="24">
        <v>0</v>
      </c>
    </row>
    <row r="36" ht="18.75" customHeight="1" spans="1:4">
      <c r="A36" s="208" t="s">
        <v>47</v>
      </c>
      <c r="B36" s="24"/>
      <c r="C36" s="135" t="s">
        <v>47</v>
      </c>
      <c r="D36" s="24"/>
    </row>
    <row r="37" ht="18.75" customHeight="1" spans="1:4">
      <c r="A37" s="208" t="s">
        <v>48</v>
      </c>
      <c r="B37" s="24">
        <v>1738690.65</v>
      </c>
      <c r="C37" s="135" t="s">
        <v>49</v>
      </c>
      <c r="D37" s="24">
        <v>0</v>
      </c>
    </row>
    <row r="38" ht="18.75" customHeight="1" spans="1:4">
      <c r="A38" s="209" t="s">
        <v>50</v>
      </c>
      <c r="B38" s="169">
        <f t="shared" ref="B38:D38" si="1">B34+B35</f>
        <v>28098105.5</v>
      </c>
      <c r="C38" s="207" t="s">
        <v>51</v>
      </c>
      <c r="D38" s="169">
        <f t="shared" si="1"/>
        <v>28098105.5</v>
      </c>
    </row>
  </sheetData>
  <mergeCells count="8">
    <mergeCell ref="A3:D3"/>
    <mergeCell ref="A4:B4"/>
    <mergeCell ref="A5:B5"/>
    <mergeCell ref="C5:D5"/>
    <mergeCell ref="A6:A7"/>
    <mergeCell ref="B6:B7"/>
    <mergeCell ref="C6:C7"/>
    <mergeCell ref="D6:D7"/>
  </mergeCells>
  <printOptions horizontalCentered="1"/>
  <pageMargins left="0.388888888888889" right="0.388888888888889" top="0.509027777777778" bottom="0.509027777777778" header="0.309027777777778" footer="0.309027777777778"/>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3"/>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0">
        <v>1</v>
      </c>
      <c r="B2" s="101">
        <v>0</v>
      </c>
      <c r="C2" s="100">
        <v>1</v>
      </c>
      <c r="D2" s="102"/>
      <c r="E2" s="102"/>
      <c r="F2" s="40" t="s">
        <v>798</v>
      </c>
    </row>
    <row r="3" ht="32.25" customHeight="1" spans="1:6">
      <c r="A3" s="103" t="str">
        <f>"2025"&amp;"年部门政府性基金预算支出预算表"</f>
        <v>2025年部门政府性基金预算支出预算表</v>
      </c>
      <c r="B3" s="104" t="s">
        <v>799</v>
      </c>
      <c r="C3" s="105"/>
      <c r="D3" s="106"/>
      <c r="E3" s="106"/>
      <c r="F3" s="106"/>
    </row>
    <row r="4" ht="18.75" customHeight="1" spans="1:6">
      <c r="A4" s="8" t="str">
        <f>"单位名称："&amp;"耿马傣族佤族自治县自然资源局"</f>
        <v>单位名称：耿马傣族佤族自治县自然资源局</v>
      </c>
      <c r="B4" s="8" t="s">
        <v>800</v>
      </c>
      <c r="C4" s="100"/>
      <c r="D4" s="102"/>
      <c r="E4" s="102"/>
      <c r="F4" s="40" t="s">
        <v>1</v>
      </c>
    </row>
    <row r="5" ht="18.75" customHeight="1" spans="1:6">
      <c r="A5" s="107" t="s">
        <v>203</v>
      </c>
      <c r="B5" s="108" t="s">
        <v>73</v>
      </c>
      <c r="C5" s="109" t="s">
        <v>74</v>
      </c>
      <c r="D5" s="14" t="s">
        <v>801</v>
      </c>
      <c r="E5" s="14"/>
      <c r="F5" s="15"/>
    </row>
    <row r="6" ht="18.75" customHeight="1" spans="1:6">
      <c r="A6" s="110"/>
      <c r="B6" s="111"/>
      <c r="C6" s="96"/>
      <c r="D6" s="95" t="s">
        <v>55</v>
      </c>
      <c r="E6" s="95" t="s">
        <v>75</v>
      </c>
      <c r="F6" s="95" t="s">
        <v>76</v>
      </c>
    </row>
    <row r="7" ht="18.75" customHeight="1" spans="1:6">
      <c r="A7" s="110">
        <v>1</v>
      </c>
      <c r="B7" s="112" t="s">
        <v>165</v>
      </c>
      <c r="C7" s="96">
        <v>3</v>
      </c>
      <c r="D7" s="95">
        <v>4</v>
      </c>
      <c r="E7" s="95">
        <v>5</v>
      </c>
      <c r="F7" s="95">
        <v>6</v>
      </c>
    </row>
    <row r="8" ht="18.75" customHeight="1" spans="1:6">
      <c r="A8" s="113" t="s">
        <v>70</v>
      </c>
      <c r="B8" s="83"/>
      <c r="C8" s="83"/>
      <c r="D8" s="24">
        <v>6900000</v>
      </c>
      <c r="E8" s="24"/>
      <c r="F8" s="24">
        <v>6900000</v>
      </c>
    </row>
    <row r="9" ht="18.75" customHeight="1" spans="1:6">
      <c r="A9" s="114" t="s">
        <v>70</v>
      </c>
      <c r="B9" s="83"/>
      <c r="C9" s="83"/>
      <c r="D9" s="24">
        <v>6900000</v>
      </c>
      <c r="E9" s="24"/>
      <c r="F9" s="24">
        <v>6900000</v>
      </c>
    </row>
    <row r="10" ht="18.75" customHeight="1" spans="1:6">
      <c r="A10" s="26"/>
      <c r="B10" s="83" t="s">
        <v>120</v>
      </c>
      <c r="C10" s="83" t="s">
        <v>83</v>
      </c>
      <c r="D10" s="24">
        <v>6900000</v>
      </c>
      <c r="E10" s="24"/>
      <c r="F10" s="24">
        <v>6900000</v>
      </c>
    </row>
    <row r="11" ht="18.75" customHeight="1" spans="1:6">
      <c r="A11" s="26"/>
      <c r="B11" s="115" t="s">
        <v>121</v>
      </c>
      <c r="C11" s="115" t="s">
        <v>802</v>
      </c>
      <c r="D11" s="24">
        <v>6900000</v>
      </c>
      <c r="E11" s="24"/>
      <c r="F11" s="24">
        <v>6900000</v>
      </c>
    </row>
    <row r="12" ht="18.75" customHeight="1" spans="1:6">
      <c r="A12" s="26"/>
      <c r="B12" s="116" t="s">
        <v>122</v>
      </c>
      <c r="C12" s="116" t="s">
        <v>317</v>
      </c>
      <c r="D12" s="24">
        <v>6900000</v>
      </c>
      <c r="E12" s="24"/>
      <c r="F12" s="24">
        <v>6900000</v>
      </c>
    </row>
    <row r="13" ht="18.75" customHeight="1" spans="1:6">
      <c r="A13" s="117" t="s">
        <v>123</v>
      </c>
      <c r="B13" s="118" t="s">
        <v>123</v>
      </c>
      <c r="C13" s="119" t="s">
        <v>123</v>
      </c>
      <c r="D13" s="24">
        <v>6900000</v>
      </c>
      <c r="E13" s="24"/>
      <c r="F13" s="24">
        <v>6900000</v>
      </c>
    </row>
  </sheetData>
  <mergeCells count="7">
    <mergeCell ref="A3:F3"/>
    <mergeCell ref="A4:C4"/>
    <mergeCell ref="D5:F5"/>
    <mergeCell ref="A13:C13"/>
    <mergeCell ref="A5:A6"/>
    <mergeCell ref="B5:B6"/>
    <mergeCell ref="C5:C6"/>
  </mergeCells>
  <printOptions horizontalCentered="1"/>
  <pageMargins left="0.388888888888889" right="0.388888888888889" top="0.579166666666667" bottom="0.579166666666667"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4"/>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39"/>
      <c r="P2" s="39"/>
      <c r="Q2" s="40" t="s">
        <v>803</v>
      </c>
    </row>
    <row r="3" ht="35.25" customHeight="1" spans="1:17">
      <c r="A3" s="59" t="str">
        <f>"2025"&amp;"年部门政府采购预算表"</f>
        <v>2025年部门政府采购预算表</v>
      </c>
      <c r="B3" s="7"/>
      <c r="C3" s="7"/>
      <c r="D3" s="7"/>
      <c r="E3" s="7"/>
      <c r="F3" s="7"/>
      <c r="G3" s="7"/>
      <c r="H3" s="7"/>
      <c r="I3" s="7"/>
      <c r="J3" s="7"/>
      <c r="K3" s="52"/>
      <c r="L3" s="7"/>
      <c r="M3" s="7"/>
      <c r="N3" s="7"/>
      <c r="O3" s="52"/>
      <c r="P3" s="52"/>
      <c r="Q3" s="7"/>
    </row>
    <row r="4" ht="18.75" customHeight="1" spans="1:17">
      <c r="A4" s="42" t="str">
        <f>"单位名称："&amp;"耿马傣族佤族自治县自然资源局"</f>
        <v>单位名称：耿马傣族佤族自治县自然资源局</v>
      </c>
      <c r="B4" s="94"/>
      <c r="C4" s="94"/>
      <c r="D4" s="94"/>
      <c r="E4" s="94"/>
      <c r="F4" s="94"/>
      <c r="G4" s="94"/>
      <c r="H4" s="94"/>
      <c r="I4" s="94"/>
      <c r="J4" s="94"/>
      <c r="O4" s="64"/>
      <c r="P4" s="64"/>
      <c r="Q4" s="40" t="s">
        <v>195</v>
      </c>
    </row>
    <row r="5" ht="18.75" customHeight="1" spans="1:17">
      <c r="A5" s="12" t="s">
        <v>804</v>
      </c>
      <c r="B5" s="73" t="s">
        <v>805</v>
      </c>
      <c r="C5" s="73" t="s">
        <v>806</v>
      </c>
      <c r="D5" s="73" t="s">
        <v>807</v>
      </c>
      <c r="E5" s="73" t="s">
        <v>808</v>
      </c>
      <c r="F5" s="73" t="s">
        <v>809</v>
      </c>
      <c r="G5" s="45" t="s">
        <v>210</v>
      </c>
      <c r="H5" s="45"/>
      <c r="I5" s="45"/>
      <c r="J5" s="45"/>
      <c r="K5" s="75"/>
      <c r="L5" s="45"/>
      <c r="M5" s="45"/>
      <c r="N5" s="45"/>
      <c r="O5" s="65"/>
      <c r="P5" s="75"/>
      <c r="Q5" s="46"/>
    </row>
    <row r="6" ht="18.75" customHeight="1" spans="1:17">
      <c r="A6" s="17"/>
      <c r="B6" s="76"/>
      <c r="C6" s="76"/>
      <c r="D6" s="76"/>
      <c r="E6" s="76"/>
      <c r="F6" s="76"/>
      <c r="G6" s="76" t="s">
        <v>55</v>
      </c>
      <c r="H6" s="76" t="s">
        <v>58</v>
      </c>
      <c r="I6" s="76" t="s">
        <v>810</v>
      </c>
      <c r="J6" s="76" t="s">
        <v>811</v>
      </c>
      <c r="K6" s="77" t="s">
        <v>812</v>
      </c>
      <c r="L6" s="90" t="s">
        <v>78</v>
      </c>
      <c r="M6" s="90"/>
      <c r="N6" s="90"/>
      <c r="O6" s="91"/>
      <c r="P6" s="92"/>
      <c r="Q6" s="78"/>
    </row>
    <row r="7" ht="30" customHeight="1" spans="1:17">
      <c r="A7" s="19"/>
      <c r="B7" s="78"/>
      <c r="C7" s="78"/>
      <c r="D7" s="78"/>
      <c r="E7" s="78"/>
      <c r="F7" s="78"/>
      <c r="G7" s="78"/>
      <c r="H7" s="78" t="s">
        <v>57</v>
      </c>
      <c r="I7" s="78"/>
      <c r="J7" s="78"/>
      <c r="K7" s="79"/>
      <c r="L7" s="78" t="s">
        <v>57</v>
      </c>
      <c r="M7" s="78" t="s">
        <v>64</v>
      </c>
      <c r="N7" s="78" t="s">
        <v>218</v>
      </c>
      <c r="O7" s="93" t="s">
        <v>66</v>
      </c>
      <c r="P7" s="79" t="s">
        <v>67</v>
      </c>
      <c r="Q7" s="78" t="s">
        <v>68</v>
      </c>
    </row>
    <row r="8" ht="18.75" customHeight="1" spans="1:17">
      <c r="A8" s="34">
        <v>1</v>
      </c>
      <c r="B8" s="95">
        <v>2</v>
      </c>
      <c r="C8" s="95">
        <v>3</v>
      </c>
      <c r="D8" s="95">
        <v>4</v>
      </c>
      <c r="E8" s="95">
        <v>5</v>
      </c>
      <c r="F8" s="95">
        <v>6</v>
      </c>
      <c r="G8" s="96">
        <v>7</v>
      </c>
      <c r="H8" s="96">
        <v>8</v>
      </c>
      <c r="I8" s="96">
        <v>9</v>
      </c>
      <c r="J8" s="96">
        <v>10</v>
      </c>
      <c r="K8" s="96">
        <v>11</v>
      </c>
      <c r="L8" s="96">
        <v>12</v>
      </c>
      <c r="M8" s="96">
        <v>13</v>
      </c>
      <c r="N8" s="96">
        <v>14</v>
      </c>
      <c r="O8" s="96">
        <v>15</v>
      </c>
      <c r="P8" s="96">
        <v>16</v>
      </c>
      <c r="Q8" s="96">
        <v>17</v>
      </c>
    </row>
    <row r="9" ht="18.75" customHeight="1" spans="1:17">
      <c r="A9" s="81" t="s">
        <v>70</v>
      </c>
      <c r="B9" s="82"/>
      <c r="C9" s="82"/>
      <c r="D9" s="82"/>
      <c r="E9" s="97"/>
      <c r="F9" s="24"/>
      <c r="G9" s="24">
        <v>18000</v>
      </c>
      <c r="H9" s="24">
        <v>18000</v>
      </c>
      <c r="I9" s="24"/>
      <c r="J9" s="24"/>
      <c r="K9" s="24"/>
      <c r="L9" s="24"/>
      <c r="M9" s="24"/>
      <c r="N9" s="24"/>
      <c r="O9" s="24"/>
      <c r="P9" s="24"/>
      <c r="Q9" s="24"/>
    </row>
    <row r="10" ht="18.75" customHeight="1" spans="1:17">
      <c r="A10" s="98" t="s">
        <v>70</v>
      </c>
      <c r="B10" s="82"/>
      <c r="C10" s="82"/>
      <c r="D10" s="82"/>
      <c r="E10" s="99"/>
      <c r="F10" s="24"/>
      <c r="G10" s="24">
        <v>18000</v>
      </c>
      <c r="H10" s="24">
        <v>18000</v>
      </c>
      <c r="I10" s="24"/>
      <c r="J10" s="24"/>
      <c r="K10" s="24"/>
      <c r="L10" s="24"/>
      <c r="M10" s="24"/>
      <c r="N10" s="24"/>
      <c r="O10" s="24"/>
      <c r="P10" s="24"/>
      <c r="Q10" s="24"/>
    </row>
    <row r="11" ht="18.75" customHeight="1" spans="1:17">
      <c r="A11" s="81" t="str">
        <f t="shared" ref="A11:A13" si="0">"    "&amp;"公务用车运行维护费"</f>
        <v>    公务用车运行维护费</v>
      </c>
      <c r="B11" s="82" t="s">
        <v>813</v>
      </c>
      <c r="C11" s="82" t="s">
        <v>814</v>
      </c>
      <c r="D11" s="82" t="s">
        <v>815</v>
      </c>
      <c r="E11" s="99">
        <v>1</v>
      </c>
      <c r="F11" s="24"/>
      <c r="G11" s="24">
        <v>10359.8</v>
      </c>
      <c r="H11" s="24">
        <v>10359.8</v>
      </c>
      <c r="I11" s="24"/>
      <c r="J11" s="24"/>
      <c r="K11" s="24"/>
      <c r="L11" s="24"/>
      <c r="M11" s="24"/>
      <c r="N11" s="24"/>
      <c r="O11" s="24"/>
      <c r="P11" s="24"/>
      <c r="Q11" s="24"/>
    </row>
    <row r="12" ht="18.75" customHeight="1" spans="1:17">
      <c r="A12" s="81" t="str">
        <f t="shared" si="0"/>
        <v>    公务用车运行维护费</v>
      </c>
      <c r="B12" s="82" t="s">
        <v>816</v>
      </c>
      <c r="C12" s="82" t="s">
        <v>817</v>
      </c>
      <c r="D12" s="82" t="s">
        <v>815</v>
      </c>
      <c r="E12" s="99">
        <v>1</v>
      </c>
      <c r="F12" s="24"/>
      <c r="G12" s="24">
        <v>5000</v>
      </c>
      <c r="H12" s="24">
        <v>5000</v>
      </c>
      <c r="I12" s="24"/>
      <c r="J12" s="24"/>
      <c r="K12" s="24"/>
      <c r="L12" s="24"/>
      <c r="M12" s="24"/>
      <c r="N12" s="24"/>
      <c r="O12" s="24"/>
      <c r="P12" s="24"/>
      <c r="Q12" s="24"/>
    </row>
    <row r="13" ht="18.75" customHeight="1" spans="1:17">
      <c r="A13" s="81" t="str">
        <f t="shared" si="0"/>
        <v>    公务用车运行维护费</v>
      </c>
      <c r="B13" s="82" t="s">
        <v>818</v>
      </c>
      <c r="C13" s="82" t="s">
        <v>819</v>
      </c>
      <c r="D13" s="82" t="s">
        <v>815</v>
      </c>
      <c r="E13" s="99">
        <v>1</v>
      </c>
      <c r="F13" s="24"/>
      <c r="G13" s="24">
        <v>2640.2</v>
      </c>
      <c r="H13" s="24">
        <v>2640.2</v>
      </c>
      <c r="I13" s="24"/>
      <c r="J13" s="24"/>
      <c r="K13" s="24"/>
      <c r="L13" s="24"/>
      <c r="M13" s="24"/>
      <c r="N13" s="24"/>
      <c r="O13" s="24"/>
      <c r="P13" s="24"/>
      <c r="Q13" s="24"/>
    </row>
    <row r="14" ht="18.75" customHeight="1" spans="1:17">
      <c r="A14" s="84" t="s">
        <v>123</v>
      </c>
      <c r="B14" s="85"/>
      <c r="C14" s="85"/>
      <c r="D14" s="85"/>
      <c r="E14" s="97"/>
      <c r="F14" s="24"/>
      <c r="G14" s="24">
        <v>18000</v>
      </c>
      <c r="H14" s="24">
        <v>18000</v>
      </c>
      <c r="I14" s="24"/>
      <c r="J14" s="24"/>
      <c r="K14" s="24"/>
      <c r="L14" s="24"/>
      <c r="M14" s="24"/>
      <c r="N14" s="24"/>
      <c r="O14" s="24"/>
      <c r="P14" s="24"/>
      <c r="Q14" s="24"/>
    </row>
  </sheetData>
  <mergeCells count="16">
    <mergeCell ref="A3:Q3"/>
    <mergeCell ref="A4:F4"/>
    <mergeCell ref="G5:Q5"/>
    <mergeCell ref="L6:Q6"/>
    <mergeCell ref="A14:E14"/>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3"/>
  <sheetViews>
    <sheetView showZeros="0" topLeftCell="B1" workbookViewId="0">
      <pane ySplit="1" topLeftCell="A2" activePane="bottomLeft" state="frozen"/>
      <selection/>
      <selection pane="bottomLeft" activeCell="C18" sqref="C18"/>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3"/>
      <c r="B2" s="63"/>
      <c r="C2" s="68"/>
      <c r="D2" s="63"/>
      <c r="E2" s="63"/>
      <c r="F2" s="63"/>
      <c r="G2" s="63"/>
      <c r="H2" s="69"/>
      <c r="I2" s="63"/>
      <c r="J2" s="63"/>
      <c r="K2" s="63"/>
      <c r="L2" s="39"/>
      <c r="M2" s="87"/>
      <c r="N2" s="88" t="s">
        <v>820</v>
      </c>
    </row>
    <row r="3" ht="34.5" customHeight="1" spans="1:14">
      <c r="A3" s="41" t="str">
        <f>"2025"&amp;"年部门政府购买服务预算表"</f>
        <v>2025年部门政府购买服务预算表</v>
      </c>
      <c r="B3" s="70"/>
      <c r="C3" s="52"/>
      <c r="D3" s="70"/>
      <c r="E3" s="70"/>
      <c r="F3" s="70"/>
      <c r="G3" s="70"/>
      <c r="H3" s="71"/>
      <c r="I3" s="70"/>
      <c r="J3" s="70"/>
      <c r="K3" s="70"/>
      <c r="L3" s="52"/>
      <c r="M3" s="71"/>
      <c r="N3" s="70"/>
    </row>
    <row r="4" ht="18.75" customHeight="1" spans="1:14">
      <c r="A4" s="60" t="str">
        <f>"单位名称："&amp;"耿马傣族佤族自治县自然资源局"</f>
        <v>单位名称：耿马傣族佤族自治县自然资源局</v>
      </c>
      <c r="B4" s="61"/>
      <c r="C4" s="72"/>
      <c r="D4" s="61"/>
      <c r="E4" s="61"/>
      <c r="F4" s="61"/>
      <c r="G4" s="61"/>
      <c r="H4" s="69"/>
      <c r="I4" s="63"/>
      <c r="J4" s="63"/>
      <c r="K4" s="63"/>
      <c r="L4" s="64"/>
      <c r="M4" s="89"/>
      <c r="N4" s="88" t="s">
        <v>195</v>
      </c>
    </row>
    <row r="5" ht="18.75" customHeight="1" spans="1:14">
      <c r="A5" s="12" t="s">
        <v>804</v>
      </c>
      <c r="B5" s="73" t="s">
        <v>821</v>
      </c>
      <c r="C5" s="74" t="s">
        <v>822</v>
      </c>
      <c r="D5" s="45" t="s">
        <v>210</v>
      </c>
      <c r="E5" s="45"/>
      <c r="F5" s="45"/>
      <c r="G5" s="45"/>
      <c r="H5" s="75"/>
      <c r="I5" s="45"/>
      <c r="J5" s="45"/>
      <c r="K5" s="45"/>
      <c r="L5" s="65"/>
      <c r="M5" s="75"/>
      <c r="N5" s="46"/>
    </row>
    <row r="6" ht="18.75" customHeight="1" spans="1:14">
      <c r="A6" s="17"/>
      <c r="B6" s="76"/>
      <c r="C6" s="77"/>
      <c r="D6" s="76" t="s">
        <v>55</v>
      </c>
      <c r="E6" s="76" t="s">
        <v>58</v>
      </c>
      <c r="F6" s="76" t="s">
        <v>810</v>
      </c>
      <c r="G6" s="76" t="s">
        <v>811</v>
      </c>
      <c r="H6" s="77" t="s">
        <v>812</v>
      </c>
      <c r="I6" s="90" t="s">
        <v>78</v>
      </c>
      <c r="J6" s="90"/>
      <c r="K6" s="90"/>
      <c r="L6" s="91"/>
      <c r="M6" s="92"/>
      <c r="N6" s="78"/>
    </row>
    <row r="7" ht="26.25" customHeight="1" spans="1:14">
      <c r="A7" s="19"/>
      <c r="B7" s="78"/>
      <c r="C7" s="79"/>
      <c r="D7" s="78"/>
      <c r="E7" s="78"/>
      <c r="F7" s="78"/>
      <c r="G7" s="78"/>
      <c r="H7" s="79"/>
      <c r="I7" s="78" t="s">
        <v>57</v>
      </c>
      <c r="J7" s="78" t="s">
        <v>64</v>
      </c>
      <c r="K7" s="78" t="s">
        <v>218</v>
      </c>
      <c r="L7" s="93" t="s">
        <v>66</v>
      </c>
      <c r="M7" s="79" t="s">
        <v>67</v>
      </c>
      <c r="N7" s="78" t="s">
        <v>68</v>
      </c>
    </row>
    <row r="8" ht="18.75" customHeight="1" spans="1:14">
      <c r="A8" s="80">
        <v>1</v>
      </c>
      <c r="B8" s="80">
        <v>2</v>
      </c>
      <c r="C8" s="80">
        <v>3</v>
      </c>
      <c r="D8" s="80">
        <v>4</v>
      </c>
      <c r="E8" s="80">
        <v>5</v>
      </c>
      <c r="F8" s="80">
        <v>6</v>
      </c>
      <c r="G8" s="80">
        <v>7</v>
      </c>
      <c r="H8" s="80">
        <v>8</v>
      </c>
      <c r="I8" s="80">
        <v>9</v>
      </c>
      <c r="J8" s="80">
        <v>10</v>
      </c>
      <c r="K8" s="80">
        <v>11</v>
      </c>
      <c r="L8" s="80">
        <v>12</v>
      </c>
      <c r="M8" s="80">
        <v>13</v>
      </c>
      <c r="N8" s="80">
        <v>14</v>
      </c>
    </row>
    <row r="9" ht="18.75" customHeight="1" spans="1:14">
      <c r="A9" s="81"/>
      <c r="B9" s="82"/>
      <c r="C9" s="83"/>
      <c r="D9" s="24"/>
      <c r="E9" s="24"/>
      <c r="F9" s="24"/>
      <c r="G9" s="24"/>
      <c r="H9" s="24"/>
      <c r="I9" s="24"/>
      <c r="J9" s="24"/>
      <c r="K9" s="24"/>
      <c r="L9" s="24"/>
      <c r="M9" s="24"/>
      <c r="N9" s="24"/>
    </row>
    <row r="10" ht="18.75" customHeight="1" spans="1:14">
      <c r="A10" s="81"/>
      <c r="B10" s="82"/>
      <c r="C10" s="83"/>
      <c r="D10" s="24"/>
      <c r="E10" s="24"/>
      <c r="F10" s="24"/>
      <c r="G10" s="24"/>
      <c r="H10" s="24"/>
      <c r="I10" s="24"/>
      <c r="J10" s="24"/>
      <c r="K10" s="24"/>
      <c r="L10" s="24"/>
      <c r="M10" s="24"/>
      <c r="N10" s="24"/>
    </row>
    <row r="11" ht="18.75" customHeight="1" spans="1:14">
      <c r="A11" s="84" t="s">
        <v>123</v>
      </c>
      <c r="B11" s="85"/>
      <c r="C11" s="86"/>
      <c r="D11" s="24"/>
      <c r="E11" s="24"/>
      <c r="F11" s="24"/>
      <c r="G11" s="24"/>
      <c r="H11" s="24"/>
      <c r="I11" s="24"/>
      <c r="J11" s="24"/>
      <c r="K11" s="24"/>
      <c r="L11" s="24"/>
      <c r="M11" s="24"/>
      <c r="N11" s="24"/>
    </row>
    <row r="13" customHeight="1" spans="2:2">
      <c r="B13" t="s">
        <v>823</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1"/>
  <sheetViews>
    <sheetView showZeros="0" workbookViewId="0">
      <pane ySplit="1" topLeftCell="A2" activePane="bottomLeft" state="frozen"/>
      <selection/>
      <selection pane="bottomLeft" activeCell="B19" sqref="B19"/>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1"/>
      <c r="B2" s="31"/>
      <c r="C2" s="31"/>
      <c r="D2" s="58"/>
      <c r="G2" s="39"/>
      <c r="H2" s="39"/>
      <c r="I2" s="39" t="s">
        <v>824</v>
      </c>
    </row>
    <row r="3" ht="27.75" customHeight="1" spans="1:9">
      <c r="A3" s="59" t="str">
        <f>"2025"&amp;"年县对下转移支付预算表"</f>
        <v>2025年县对下转移支付预算表</v>
      </c>
      <c r="B3" s="7"/>
      <c r="C3" s="7"/>
      <c r="D3" s="7"/>
      <c r="E3" s="7"/>
      <c r="F3" s="7"/>
      <c r="G3" s="52"/>
      <c r="H3" s="52"/>
      <c r="I3" s="7"/>
    </row>
    <row r="4" ht="18.75" customHeight="1" spans="1:9">
      <c r="A4" s="60" t="str">
        <f>"单位名称："&amp;"耿马傣族佤族自治县自然资源局"</f>
        <v>单位名称：耿马傣族佤族自治县自然资源局</v>
      </c>
      <c r="B4" s="61"/>
      <c r="C4" s="61"/>
      <c r="D4" s="62"/>
      <c r="E4" s="63"/>
      <c r="G4" s="64"/>
      <c r="H4" s="64"/>
      <c r="I4" s="39" t="s">
        <v>195</v>
      </c>
    </row>
    <row r="5" ht="18.75" customHeight="1" spans="1:9">
      <c r="A5" s="32" t="s">
        <v>825</v>
      </c>
      <c r="B5" s="13" t="s">
        <v>210</v>
      </c>
      <c r="C5" s="14"/>
      <c r="D5" s="14"/>
      <c r="E5" s="13" t="s">
        <v>826</v>
      </c>
      <c r="F5" s="14"/>
      <c r="G5" s="65"/>
      <c r="H5" s="65"/>
      <c r="I5" s="15"/>
    </row>
    <row r="6" ht="18.75" customHeight="1" spans="1:9">
      <c r="A6" s="34"/>
      <c r="B6" s="33" t="s">
        <v>55</v>
      </c>
      <c r="C6" s="12" t="s">
        <v>58</v>
      </c>
      <c r="D6" s="66" t="s">
        <v>827</v>
      </c>
      <c r="E6" s="67" t="s">
        <v>828</v>
      </c>
      <c r="F6" s="67" t="s">
        <v>828</v>
      </c>
      <c r="G6" s="67" t="s">
        <v>828</v>
      </c>
      <c r="H6" s="67" t="s">
        <v>828</v>
      </c>
      <c r="I6" s="67" t="s">
        <v>828</v>
      </c>
    </row>
    <row r="7" ht="18.75" customHeight="1" spans="1:9">
      <c r="A7" s="67">
        <v>1</v>
      </c>
      <c r="B7" s="67">
        <v>2</v>
      </c>
      <c r="C7" s="67">
        <v>3</v>
      </c>
      <c r="D7" s="67">
        <v>4</v>
      </c>
      <c r="E7" s="67">
        <v>5</v>
      </c>
      <c r="F7" s="67">
        <v>6</v>
      </c>
      <c r="G7" s="67">
        <v>7</v>
      </c>
      <c r="H7" s="67">
        <v>8</v>
      </c>
      <c r="I7" s="67">
        <v>9</v>
      </c>
    </row>
    <row r="8" ht="18.75" customHeight="1" spans="1:9">
      <c r="A8" s="35"/>
      <c r="B8" s="24"/>
      <c r="C8" s="24"/>
      <c r="D8" s="24"/>
      <c r="E8" s="24"/>
      <c r="F8" s="24"/>
      <c r="G8" s="24"/>
      <c r="H8" s="24"/>
      <c r="I8" s="24"/>
    </row>
    <row r="9" ht="18.75" customHeight="1" spans="1:9">
      <c r="A9" s="35"/>
      <c r="B9" s="24"/>
      <c r="C9" s="24"/>
      <c r="D9" s="24"/>
      <c r="E9" s="24"/>
      <c r="F9" s="24"/>
      <c r="G9" s="24"/>
      <c r="H9" s="24"/>
      <c r="I9" s="24"/>
    </row>
    <row r="11" customHeight="1" spans="1:1">
      <c r="A11" t="s">
        <v>829</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workbookViewId="0">
      <pane ySplit="1" topLeftCell="A2" activePane="bottomLeft" state="frozen"/>
      <selection/>
      <selection pane="bottomLeft" activeCell="B18" sqref="B18"/>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39" t="s">
        <v>830</v>
      </c>
    </row>
    <row r="3" ht="36" customHeight="1" spans="1:10">
      <c r="A3" s="6" t="str">
        <f>"2025"&amp;"年县对下转移支付绩效目标表"</f>
        <v>2025年县对下转移支付绩效目标表</v>
      </c>
      <c r="B3" s="7"/>
      <c r="C3" s="7"/>
      <c r="D3" s="7"/>
      <c r="E3" s="7"/>
      <c r="F3" s="52"/>
      <c r="G3" s="7"/>
      <c r="H3" s="52"/>
      <c r="I3" s="52"/>
      <c r="J3" s="7"/>
    </row>
    <row r="4" ht="18.75" customHeight="1" spans="1:8">
      <c r="A4" s="8" t="str">
        <f>"单位名称："&amp;"耿马傣族佤族自治县自然资源局"</f>
        <v>单位名称：耿马傣族佤族自治县自然资源局</v>
      </c>
      <c r="B4" s="4"/>
      <c r="C4" s="4"/>
      <c r="D4" s="4"/>
      <c r="E4" s="4"/>
      <c r="F4" s="53"/>
      <c r="G4" s="4"/>
      <c r="H4" s="53"/>
    </row>
    <row r="5" ht="18.75" customHeight="1" spans="1:10">
      <c r="A5" s="47" t="s">
        <v>427</v>
      </c>
      <c r="B5" s="47" t="s">
        <v>428</v>
      </c>
      <c r="C5" s="47" t="s">
        <v>429</v>
      </c>
      <c r="D5" s="47" t="s">
        <v>430</v>
      </c>
      <c r="E5" s="47" t="s">
        <v>431</v>
      </c>
      <c r="F5" s="54" t="s">
        <v>432</v>
      </c>
      <c r="G5" s="47" t="s">
        <v>433</v>
      </c>
      <c r="H5" s="54" t="s">
        <v>434</v>
      </c>
      <c r="I5" s="54" t="s">
        <v>435</v>
      </c>
      <c r="J5" s="47" t="s">
        <v>436</v>
      </c>
    </row>
    <row r="6" ht="18.75" customHeight="1" spans="1:10">
      <c r="A6" s="47">
        <v>1</v>
      </c>
      <c r="B6" s="47">
        <v>2</v>
      </c>
      <c r="C6" s="47">
        <v>3</v>
      </c>
      <c r="D6" s="47">
        <v>4</v>
      </c>
      <c r="E6" s="47">
        <v>5</v>
      </c>
      <c r="F6" s="54">
        <v>6</v>
      </c>
      <c r="G6" s="47">
        <v>7</v>
      </c>
      <c r="H6" s="54">
        <v>8</v>
      </c>
      <c r="I6" s="54">
        <v>9</v>
      </c>
      <c r="J6" s="47">
        <v>10</v>
      </c>
    </row>
    <row r="7" ht="18.75" customHeight="1" spans="1:10">
      <c r="A7" s="22"/>
      <c r="B7" s="48"/>
      <c r="C7" s="48"/>
      <c r="D7" s="48"/>
      <c r="E7" s="55"/>
      <c r="F7" s="56"/>
      <c r="G7" s="55"/>
      <c r="H7" s="56"/>
      <c r="I7" s="56"/>
      <c r="J7" s="55"/>
    </row>
    <row r="8" ht="18.75" customHeight="1" spans="1:10">
      <c r="A8" s="22"/>
      <c r="B8" s="22"/>
      <c r="C8" s="22"/>
      <c r="D8" s="22"/>
      <c r="E8" s="22"/>
      <c r="F8" s="57"/>
      <c r="G8" s="22"/>
      <c r="H8" s="22"/>
      <c r="I8" s="22"/>
      <c r="J8" s="22"/>
    </row>
    <row r="10" customHeight="1" spans="1:1">
      <c r="A10" t="s">
        <v>829</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pane ySplit="1" topLeftCell="A2" activePane="bottomLeft" state="frozen"/>
      <selection/>
      <selection pane="bottomLeft" activeCell="B19" sqref="B1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0" t="s">
        <v>831</v>
      </c>
    </row>
    <row r="3" ht="34.5" customHeight="1" spans="1:8">
      <c r="A3" s="41" t="str">
        <f>"2025"&amp;"年新增资产配置表"</f>
        <v>2025年新增资产配置表</v>
      </c>
      <c r="B3" s="7"/>
      <c r="C3" s="7"/>
      <c r="D3" s="7"/>
      <c r="E3" s="7"/>
      <c r="F3" s="7"/>
      <c r="G3" s="7"/>
      <c r="H3" s="7"/>
    </row>
    <row r="4" ht="18.75" customHeight="1" spans="1:8">
      <c r="A4" s="42" t="str">
        <f>"单位名称："&amp;"耿马傣族佤族自治县自然资源局"</f>
        <v>单位名称：耿马傣族佤族自治县自然资源局</v>
      </c>
      <c r="B4" s="9"/>
      <c r="C4" s="4"/>
      <c r="H4" s="43" t="s">
        <v>195</v>
      </c>
    </row>
    <row r="5" ht="18.75" customHeight="1" spans="1:8">
      <c r="A5" s="12" t="s">
        <v>203</v>
      </c>
      <c r="B5" s="12" t="s">
        <v>832</v>
      </c>
      <c r="C5" s="12" t="s">
        <v>833</v>
      </c>
      <c r="D5" s="12" t="s">
        <v>834</v>
      </c>
      <c r="E5" s="12" t="s">
        <v>835</v>
      </c>
      <c r="F5" s="44" t="s">
        <v>836</v>
      </c>
      <c r="G5" s="45"/>
      <c r="H5" s="46"/>
    </row>
    <row r="6" ht="18.75" customHeight="1" spans="1:8">
      <c r="A6" s="19"/>
      <c r="B6" s="19"/>
      <c r="C6" s="19"/>
      <c r="D6" s="19"/>
      <c r="E6" s="19"/>
      <c r="F6" s="47" t="s">
        <v>808</v>
      </c>
      <c r="G6" s="47" t="s">
        <v>837</v>
      </c>
      <c r="H6" s="47" t="s">
        <v>838</v>
      </c>
    </row>
    <row r="7" ht="18.75" customHeight="1" spans="1:8">
      <c r="A7" s="47">
        <v>1</v>
      </c>
      <c r="B7" s="47">
        <v>2</v>
      </c>
      <c r="C7" s="47">
        <v>3</v>
      </c>
      <c r="D7" s="47">
        <v>4</v>
      </c>
      <c r="E7" s="47">
        <v>5</v>
      </c>
      <c r="F7" s="47">
        <v>6</v>
      </c>
      <c r="G7" s="47">
        <v>7</v>
      </c>
      <c r="H7" s="47">
        <v>8</v>
      </c>
    </row>
    <row r="8" ht="18.75" customHeight="1" spans="1:8">
      <c r="A8" s="48"/>
      <c r="B8" s="48"/>
      <c r="C8" s="35"/>
      <c r="D8" s="35"/>
      <c r="E8" s="35"/>
      <c r="F8" s="49"/>
      <c r="G8" s="24"/>
      <c r="H8" s="24"/>
    </row>
    <row r="9" ht="18.75" customHeight="1" spans="1:8">
      <c r="A9" s="27" t="s">
        <v>55</v>
      </c>
      <c r="B9" s="50"/>
      <c r="C9" s="50"/>
      <c r="D9" s="50"/>
      <c r="E9" s="51"/>
      <c r="F9" s="49"/>
      <c r="G9" s="24"/>
      <c r="H9" s="24"/>
    </row>
    <row r="11" customHeight="1" spans="1:1">
      <c r="A11" t="s">
        <v>839</v>
      </c>
    </row>
  </sheetData>
  <mergeCells count="9">
    <mergeCell ref="A3:H3"/>
    <mergeCell ref="A4:C4"/>
    <mergeCell ref="F5:H5"/>
    <mergeCell ref="A9:E9"/>
    <mergeCell ref="A5:A6"/>
    <mergeCell ref="B5:B6"/>
    <mergeCell ref="C5:C6"/>
    <mergeCell ref="D5:D6"/>
    <mergeCell ref="E5:E6"/>
  </mergeCells>
  <pageMargins left="0.359027777777778" right="0.1" top="0.259027777777778" bottom="0.259027777777778"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D20" sqref="D20"/>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39" t="s">
        <v>840</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"单位名称："&amp;"耿马傣族佤族自治县自然资源局"</f>
        <v>单位名称：耿马傣族佤族自治县自然资源局</v>
      </c>
      <c r="B4" s="9"/>
      <c r="C4" s="9"/>
      <c r="D4" s="9"/>
      <c r="E4" s="9"/>
      <c r="F4" s="9"/>
      <c r="G4" s="9"/>
      <c r="H4" s="10"/>
      <c r="I4" s="10"/>
      <c r="J4" s="10"/>
      <c r="K4" s="5" t="s">
        <v>195</v>
      </c>
    </row>
    <row r="5" ht="18.75" customHeight="1" spans="1:11">
      <c r="A5" s="11" t="s">
        <v>308</v>
      </c>
      <c r="B5" s="11" t="s">
        <v>205</v>
      </c>
      <c r="C5" s="11" t="s">
        <v>309</v>
      </c>
      <c r="D5" s="12" t="s">
        <v>206</v>
      </c>
      <c r="E5" s="12" t="s">
        <v>207</v>
      </c>
      <c r="F5" s="12" t="s">
        <v>310</v>
      </c>
      <c r="G5" s="12" t="s">
        <v>311</v>
      </c>
      <c r="H5" s="32" t="s">
        <v>55</v>
      </c>
      <c r="I5" s="13" t="s">
        <v>841</v>
      </c>
      <c r="J5" s="14"/>
      <c r="K5" s="15"/>
    </row>
    <row r="6" ht="18.75" customHeight="1" spans="1:11">
      <c r="A6" s="16"/>
      <c r="B6" s="16"/>
      <c r="C6" s="16"/>
      <c r="D6" s="17"/>
      <c r="E6" s="17"/>
      <c r="F6" s="17"/>
      <c r="G6" s="17"/>
      <c r="H6" s="33"/>
      <c r="I6" s="12" t="s">
        <v>58</v>
      </c>
      <c r="J6" s="12" t="s">
        <v>59</v>
      </c>
      <c r="K6" s="12" t="s">
        <v>60</v>
      </c>
    </row>
    <row r="7" ht="18.75" customHeight="1" spans="1:11">
      <c r="A7" s="18"/>
      <c r="B7" s="18"/>
      <c r="C7" s="18"/>
      <c r="D7" s="19"/>
      <c r="E7" s="19"/>
      <c r="F7" s="19"/>
      <c r="G7" s="19"/>
      <c r="H7" s="34"/>
      <c r="I7" s="19" t="s">
        <v>57</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123</v>
      </c>
      <c r="B11" s="37"/>
      <c r="C11" s="37"/>
      <c r="D11" s="37"/>
      <c r="E11" s="37"/>
      <c r="F11" s="37"/>
      <c r="G11" s="38"/>
      <c r="H11" s="24"/>
      <c r="I11" s="24"/>
      <c r="J11" s="24"/>
      <c r="K11" s="24"/>
    </row>
    <row r="12" customHeight="1" spans="1:1">
      <c r="A12" t="s">
        <v>842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88888888888889" right="0.388888888888889" top="0.579166666666667" bottom="0.579166666666667"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6"/>
  <sheetViews>
    <sheetView showZeros="0" tabSelected="1" workbookViewId="0">
      <pane ySplit="1" topLeftCell="A25" activePane="bottomLeft" state="frozen"/>
      <selection/>
      <selection pane="bottomLeft" activeCell="D35" sqref="D35"/>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843</v>
      </c>
    </row>
    <row r="3" ht="36.75" customHeight="1" spans="1:7">
      <c r="A3" s="6" t="str">
        <f>"2025"&amp;"年部门项目中期规划预算表"</f>
        <v>2025年部门项目中期规划预算表</v>
      </c>
      <c r="B3" s="7"/>
      <c r="C3" s="7"/>
      <c r="D3" s="7"/>
      <c r="E3" s="7"/>
      <c r="F3" s="7"/>
      <c r="G3" s="7"/>
    </row>
    <row r="4" ht="18.75" customHeight="1" spans="1:7">
      <c r="A4" s="8" t="str">
        <f>"单位名称："&amp;"耿马傣族佤族自治县自然资源局"</f>
        <v>单位名称：耿马傣族佤族自治县自然资源局</v>
      </c>
      <c r="B4" s="9"/>
      <c r="C4" s="9"/>
      <c r="D4" s="9"/>
      <c r="E4" s="10"/>
      <c r="F4" s="10"/>
      <c r="G4" s="5" t="s">
        <v>195</v>
      </c>
    </row>
    <row r="5" ht="18.75" customHeight="1" spans="1:7">
      <c r="A5" s="11" t="s">
        <v>309</v>
      </c>
      <c r="B5" s="11" t="s">
        <v>308</v>
      </c>
      <c r="C5" s="11" t="s">
        <v>205</v>
      </c>
      <c r="D5" s="12" t="s">
        <v>844</v>
      </c>
      <c r="E5" s="13" t="s">
        <v>58</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57</v>
      </c>
      <c r="F7" s="18"/>
      <c r="G7" s="19"/>
    </row>
    <row r="8" ht="18.75" customHeight="1" spans="1:7">
      <c r="A8" s="20">
        <v>1</v>
      </c>
      <c r="B8" s="20">
        <v>2</v>
      </c>
      <c r="C8" s="20">
        <v>3</v>
      </c>
      <c r="D8" s="20">
        <v>4</v>
      </c>
      <c r="E8" s="20">
        <v>5</v>
      </c>
      <c r="F8" s="20">
        <v>6</v>
      </c>
      <c r="G8" s="21">
        <v>7</v>
      </c>
    </row>
    <row r="9" ht="18.75" customHeight="1" spans="1:7">
      <c r="A9" s="22" t="s">
        <v>70</v>
      </c>
      <c r="B9" s="23"/>
      <c r="C9" s="23"/>
      <c r="D9" s="22"/>
      <c r="E9" s="24">
        <v>9395800</v>
      </c>
      <c r="F9" s="24"/>
      <c r="G9" s="24"/>
    </row>
    <row r="10" ht="18.75" customHeight="1" spans="1:7">
      <c r="A10" s="25" t="s">
        <v>70</v>
      </c>
      <c r="B10" s="22"/>
      <c r="C10" s="22"/>
      <c r="D10" s="22"/>
      <c r="E10" s="24">
        <v>9395800</v>
      </c>
      <c r="F10" s="24"/>
      <c r="G10" s="24"/>
    </row>
    <row r="11" ht="18.75" customHeight="1" spans="1:7">
      <c r="A11" s="26"/>
      <c r="B11" s="22" t="s">
        <v>845</v>
      </c>
      <c r="C11" s="22" t="s">
        <v>380</v>
      </c>
      <c r="D11" s="22" t="s">
        <v>846</v>
      </c>
      <c r="E11" s="24">
        <v>400000</v>
      </c>
      <c r="F11" s="24"/>
      <c r="G11" s="24"/>
    </row>
    <row r="12" ht="18.75" customHeight="1" spans="1:7">
      <c r="A12" s="26"/>
      <c r="B12" s="22" t="s">
        <v>845</v>
      </c>
      <c r="C12" s="22" t="s">
        <v>350</v>
      </c>
      <c r="D12" s="22" t="s">
        <v>846</v>
      </c>
      <c r="E12" s="24">
        <v>400000</v>
      </c>
      <c r="F12" s="24"/>
      <c r="G12" s="24"/>
    </row>
    <row r="13" ht="18.75" customHeight="1" spans="1:7">
      <c r="A13" s="26"/>
      <c r="B13" s="22" t="s">
        <v>845</v>
      </c>
      <c r="C13" s="22" t="s">
        <v>352</v>
      </c>
      <c r="D13" s="22" t="s">
        <v>846</v>
      </c>
      <c r="E13" s="24">
        <v>400000</v>
      </c>
      <c r="F13" s="24"/>
      <c r="G13" s="24"/>
    </row>
    <row r="14" ht="18.75" customHeight="1" spans="1:7">
      <c r="A14" s="26"/>
      <c r="B14" s="22" t="s">
        <v>845</v>
      </c>
      <c r="C14" s="22" t="s">
        <v>338</v>
      </c>
      <c r="D14" s="22" t="s">
        <v>846</v>
      </c>
      <c r="E14" s="24">
        <v>150000</v>
      </c>
      <c r="F14" s="24"/>
      <c r="G14" s="24"/>
    </row>
    <row r="15" ht="18.75" customHeight="1" spans="1:7">
      <c r="A15" s="26"/>
      <c r="B15" s="22" t="s">
        <v>845</v>
      </c>
      <c r="C15" s="22" t="s">
        <v>382</v>
      </c>
      <c r="D15" s="22" t="s">
        <v>846</v>
      </c>
      <c r="E15" s="24">
        <v>200000</v>
      </c>
      <c r="F15" s="24"/>
      <c r="G15" s="24"/>
    </row>
    <row r="16" ht="18.75" customHeight="1" spans="1:7">
      <c r="A16" s="26"/>
      <c r="B16" s="22" t="s">
        <v>845</v>
      </c>
      <c r="C16" s="22" t="s">
        <v>384</v>
      </c>
      <c r="D16" s="22" t="s">
        <v>846</v>
      </c>
      <c r="E16" s="24">
        <v>100000</v>
      </c>
      <c r="F16" s="24"/>
      <c r="G16" s="24"/>
    </row>
    <row r="17" ht="18.75" customHeight="1" spans="1:7">
      <c r="A17" s="26"/>
      <c r="B17" s="22" t="s">
        <v>845</v>
      </c>
      <c r="C17" s="22" t="s">
        <v>408</v>
      </c>
      <c r="D17" s="22" t="s">
        <v>846</v>
      </c>
      <c r="E17" s="24">
        <v>100000</v>
      </c>
      <c r="F17" s="24"/>
      <c r="G17" s="24"/>
    </row>
    <row r="18" ht="18.75" customHeight="1" spans="1:7">
      <c r="A18" s="26"/>
      <c r="B18" s="22" t="s">
        <v>845</v>
      </c>
      <c r="C18" s="22" t="s">
        <v>365</v>
      </c>
      <c r="D18" s="22" t="s">
        <v>846</v>
      </c>
      <c r="E18" s="24">
        <v>150000</v>
      </c>
      <c r="F18" s="24"/>
      <c r="G18" s="24"/>
    </row>
    <row r="19" ht="18.75" customHeight="1" spans="1:7">
      <c r="A19" s="26"/>
      <c r="B19" s="22" t="s">
        <v>845</v>
      </c>
      <c r="C19" s="22" t="s">
        <v>336</v>
      </c>
      <c r="D19" s="22" t="s">
        <v>846</v>
      </c>
      <c r="E19" s="24">
        <v>150000</v>
      </c>
      <c r="F19" s="24"/>
      <c r="G19" s="24"/>
    </row>
    <row r="20" ht="18.75" customHeight="1" spans="1:7">
      <c r="A20" s="26"/>
      <c r="B20" s="22" t="s">
        <v>845</v>
      </c>
      <c r="C20" s="22" t="s">
        <v>424</v>
      </c>
      <c r="D20" s="22" t="s">
        <v>846</v>
      </c>
      <c r="E20" s="24">
        <v>380000</v>
      </c>
      <c r="F20" s="24"/>
      <c r="G20" s="24"/>
    </row>
    <row r="21" ht="18.75" customHeight="1" spans="1:7">
      <c r="A21" s="26"/>
      <c r="B21" s="22" t="s">
        <v>845</v>
      </c>
      <c r="C21" s="22" t="s">
        <v>386</v>
      </c>
      <c r="D21" s="22" t="s">
        <v>846</v>
      </c>
      <c r="E21" s="24">
        <v>250000</v>
      </c>
      <c r="F21" s="24"/>
      <c r="G21" s="24"/>
    </row>
    <row r="22" ht="18.75" customHeight="1" spans="1:7">
      <c r="A22" s="26"/>
      <c r="B22" s="22" t="s">
        <v>845</v>
      </c>
      <c r="C22" s="22" t="s">
        <v>414</v>
      </c>
      <c r="D22" s="22" t="s">
        <v>846</v>
      </c>
      <c r="E22" s="24">
        <v>200000</v>
      </c>
      <c r="F22" s="24"/>
      <c r="G22" s="24"/>
    </row>
    <row r="23" ht="18.75" customHeight="1" spans="1:7">
      <c r="A23" s="26"/>
      <c r="B23" s="22" t="s">
        <v>845</v>
      </c>
      <c r="C23" s="22" t="s">
        <v>416</v>
      </c>
      <c r="D23" s="22" t="s">
        <v>846</v>
      </c>
      <c r="E23" s="24">
        <v>200000</v>
      </c>
      <c r="F23" s="24"/>
      <c r="G23" s="24"/>
    </row>
    <row r="24" ht="18.75" customHeight="1" spans="1:7">
      <c r="A24" s="26"/>
      <c r="B24" s="22" t="s">
        <v>845</v>
      </c>
      <c r="C24" s="22" t="s">
        <v>334</v>
      </c>
      <c r="D24" s="22" t="s">
        <v>846</v>
      </c>
      <c r="E24" s="24">
        <v>150000</v>
      </c>
      <c r="F24" s="24"/>
      <c r="G24" s="24"/>
    </row>
    <row r="25" ht="18.75" customHeight="1" spans="1:7">
      <c r="A25" s="26"/>
      <c r="B25" s="22" t="s">
        <v>845</v>
      </c>
      <c r="C25" s="22" t="s">
        <v>418</v>
      </c>
      <c r="D25" s="22" t="s">
        <v>846</v>
      </c>
      <c r="E25" s="24">
        <v>100000</v>
      </c>
      <c r="F25" s="24"/>
      <c r="G25" s="24"/>
    </row>
    <row r="26" ht="18.75" customHeight="1" spans="1:7">
      <c r="A26" s="26"/>
      <c r="B26" s="22" t="s">
        <v>845</v>
      </c>
      <c r="C26" s="22" t="s">
        <v>330</v>
      </c>
      <c r="D26" s="22" t="s">
        <v>846</v>
      </c>
      <c r="E26" s="24">
        <v>500000</v>
      </c>
      <c r="F26" s="24"/>
      <c r="G26" s="24"/>
    </row>
    <row r="27" ht="18.75" customHeight="1" spans="1:7">
      <c r="A27" s="26"/>
      <c r="B27" s="22" t="s">
        <v>845</v>
      </c>
      <c r="C27" s="22" t="s">
        <v>378</v>
      </c>
      <c r="D27" s="22" t="s">
        <v>846</v>
      </c>
      <c r="E27" s="24">
        <v>800000</v>
      </c>
      <c r="F27" s="24"/>
      <c r="G27" s="24"/>
    </row>
    <row r="28" ht="18.75" customHeight="1" spans="1:7">
      <c r="A28" s="26"/>
      <c r="B28" s="22" t="s">
        <v>845</v>
      </c>
      <c r="C28" s="22" t="s">
        <v>410</v>
      </c>
      <c r="D28" s="22" t="s">
        <v>846</v>
      </c>
      <c r="E28" s="24">
        <v>500000</v>
      </c>
      <c r="F28" s="24"/>
      <c r="G28" s="24"/>
    </row>
    <row r="29" ht="18.75" customHeight="1" spans="1:7">
      <c r="A29" s="26"/>
      <c r="B29" s="22" t="s">
        <v>845</v>
      </c>
      <c r="C29" s="22" t="s">
        <v>332</v>
      </c>
      <c r="D29" s="22" t="s">
        <v>846</v>
      </c>
      <c r="E29" s="24">
        <v>150000</v>
      </c>
      <c r="F29" s="24"/>
      <c r="G29" s="24"/>
    </row>
    <row r="30" ht="18.75" customHeight="1" spans="1:7">
      <c r="A30" s="26"/>
      <c r="B30" s="22" t="s">
        <v>845</v>
      </c>
      <c r="C30" s="22" t="s">
        <v>371</v>
      </c>
      <c r="D30" s="22" t="s">
        <v>846</v>
      </c>
      <c r="E30" s="24">
        <v>100000</v>
      </c>
      <c r="F30" s="24"/>
      <c r="G30" s="24"/>
    </row>
    <row r="31" ht="18.75" customHeight="1" spans="1:7">
      <c r="A31" s="26"/>
      <c r="B31" s="22" t="s">
        <v>845</v>
      </c>
      <c r="C31" s="22" t="s">
        <v>406</v>
      </c>
      <c r="D31" s="22" t="s">
        <v>846</v>
      </c>
      <c r="E31" s="24">
        <v>100000</v>
      </c>
      <c r="F31" s="24"/>
      <c r="G31" s="24"/>
    </row>
    <row r="32" ht="18.75" customHeight="1" spans="1:7">
      <c r="A32" s="26"/>
      <c r="B32" s="22" t="s">
        <v>845</v>
      </c>
      <c r="C32" s="22" t="s">
        <v>348</v>
      </c>
      <c r="D32" s="22" t="s">
        <v>846</v>
      </c>
      <c r="E32" s="24">
        <v>150000</v>
      </c>
      <c r="F32" s="24"/>
      <c r="G32" s="24"/>
    </row>
    <row r="33" ht="18.75" customHeight="1" spans="1:7">
      <c r="A33" s="26"/>
      <c r="B33" s="22" t="s">
        <v>845</v>
      </c>
      <c r="C33" s="22" t="s">
        <v>340</v>
      </c>
      <c r="D33" s="22" t="s">
        <v>846</v>
      </c>
      <c r="E33" s="24">
        <v>200000</v>
      </c>
      <c r="F33" s="24"/>
      <c r="G33" s="24"/>
    </row>
    <row r="34" ht="18.75" customHeight="1" spans="1:7">
      <c r="A34" s="26"/>
      <c r="B34" s="22" t="s">
        <v>845</v>
      </c>
      <c r="C34" s="22" t="s">
        <v>402</v>
      </c>
      <c r="D34" s="22" t="s">
        <v>846</v>
      </c>
      <c r="E34" s="24">
        <v>600000</v>
      </c>
      <c r="F34" s="24"/>
      <c r="G34" s="24"/>
    </row>
    <row r="35" ht="18.75" customHeight="1" spans="1:7">
      <c r="A35" s="26"/>
      <c r="B35" s="22" t="s">
        <v>845</v>
      </c>
      <c r="C35" s="22" t="s">
        <v>404</v>
      </c>
      <c r="D35" s="22" t="s">
        <v>846</v>
      </c>
      <c r="E35" s="24">
        <v>600000</v>
      </c>
      <c r="F35" s="24"/>
      <c r="G35" s="24"/>
    </row>
    <row r="36" ht="18.75" customHeight="1" spans="1:7">
      <c r="A36" s="26"/>
      <c r="B36" s="22" t="s">
        <v>845</v>
      </c>
      <c r="C36" s="22" t="s">
        <v>344</v>
      </c>
      <c r="D36" s="22" t="s">
        <v>846</v>
      </c>
      <c r="E36" s="24">
        <v>150000</v>
      </c>
      <c r="F36" s="24"/>
      <c r="G36" s="24"/>
    </row>
    <row r="37" ht="18.75" customHeight="1" spans="1:7">
      <c r="A37" s="26"/>
      <c r="B37" s="22" t="s">
        <v>845</v>
      </c>
      <c r="C37" s="22" t="s">
        <v>388</v>
      </c>
      <c r="D37" s="22" t="s">
        <v>846</v>
      </c>
      <c r="E37" s="24">
        <v>200000</v>
      </c>
      <c r="F37" s="24"/>
      <c r="G37" s="24"/>
    </row>
    <row r="38" ht="18.75" customHeight="1" spans="1:7">
      <c r="A38" s="26"/>
      <c r="B38" s="22" t="s">
        <v>845</v>
      </c>
      <c r="C38" s="22" t="s">
        <v>320</v>
      </c>
      <c r="D38" s="22" t="s">
        <v>846</v>
      </c>
      <c r="E38" s="24">
        <v>150000</v>
      </c>
      <c r="F38" s="24"/>
      <c r="G38" s="24"/>
    </row>
    <row r="39" ht="18.75" customHeight="1" spans="1:7">
      <c r="A39" s="26"/>
      <c r="B39" s="22" t="s">
        <v>845</v>
      </c>
      <c r="C39" s="22" t="s">
        <v>361</v>
      </c>
      <c r="D39" s="22" t="s">
        <v>846</v>
      </c>
      <c r="E39" s="24">
        <v>100000</v>
      </c>
      <c r="F39" s="24"/>
      <c r="G39" s="24"/>
    </row>
    <row r="40" ht="18.75" customHeight="1" spans="1:7">
      <c r="A40" s="26"/>
      <c r="B40" s="22" t="s">
        <v>845</v>
      </c>
      <c r="C40" s="22" t="s">
        <v>369</v>
      </c>
      <c r="D40" s="22" t="s">
        <v>846</v>
      </c>
      <c r="E40" s="24">
        <v>200000</v>
      </c>
      <c r="F40" s="24"/>
      <c r="G40" s="24"/>
    </row>
    <row r="41" ht="18.75" customHeight="1" spans="1:7">
      <c r="A41" s="26"/>
      <c r="B41" s="22" t="s">
        <v>845</v>
      </c>
      <c r="C41" s="22" t="s">
        <v>373</v>
      </c>
      <c r="D41" s="22" t="s">
        <v>846</v>
      </c>
      <c r="E41" s="24">
        <v>100000</v>
      </c>
      <c r="F41" s="24"/>
      <c r="G41" s="24"/>
    </row>
    <row r="42" ht="18.75" customHeight="1" spans="1:7">
      <c r="A42" s="26"/>
      <c r="B42" s="22" t="s">
        <v>845</v>
      </c>
      <c r="C42" s="22" t="s">
        <v>392</v>
      </c>
      <c r="D42" s="22" t="s">
        <v>846</v>
      </c>
      <c r="E42" s="24">
        <v>100000</v>
      </c>
      <c r="F42" s="24"/>
      <c r="G42" s="24"/>
    </row>
    <row r="43" ht="18.75" customHeight="1" spans="1:7">
      <c r="A43" s="26"/>
      <c r="B43" s="22" t="s">
        <v>845</v>
      </c>
      <c r="C43" s="22" t="s">
        <v>396</v>
      </c>
      <c r="D43" s="22" t="s">
        <v>846</v>
      </c>
      <c r="E43" s="24">
        <v>100000</v>
      </c>
      <c r="F43" s="24"/>
      <c r="G43" s="24"/>
    </row>
    <row r="44" ht="18.75" customHeight="1" spans="1:7">
      <c r="A44" s="26"/>
      <c r="B44" s="22" t="s">
        <v>845</v>
      </c>
      <c r="C44" s="22" t="s">
        <v>412</v>
      </c>
      <c r="D44" s="22" t="s">
        <v>846</v>
      </c>
      <c r="E44" s="24">
        <v>100000</v>
      </c>
      <c r="F44" s="24"/>
      <c r="G44" s="24"/>
    </row>
    <row r="45" ht="18.75" customHeight="1" spans="1:7">
      <c r="A45" s="26"/>
      <c r="B45" s="22" t="s">
        <v>845</v>
      </c>
      <c r="C45" s="22" t="s">
        <v>328</v>
      </c>
      <c r="D45" s="22" t="s">
        <v>846</v>
      </c>
      <c r="E45" s="24">
        <v>60000</v>
      </c>
      <c r="F45" s="24"/>
      <c r="G45" s="24"/>
    </row>
    <row r="46" ht="18.75" customHeight="1" spans="1:7">
      <c r="A46" s="26"/>
      <c r="B46" s="22" t="s">
        <v>845</v>
      </c>
      <c r="C46" s="22" t="s">
        <v>346</v>
      </c>
      <c r="D46" s="22" t="s">
        <v>846</v>
      </c>
      <c r="E46" s="24">
        <v>50000</v>
      </c>
      <c r="F46" s="24"/>
      <c r="G46" s="24"/>
    </row>
    <row r="47" ht="18.75" customHeight="1" spans="1:7">
      <c r="A47" s="26"/>
      <c r="B47" s="22" t="s">
        <v>845</v>
      </c>
      <c r="C47" s="22" t="s">
        <v>390</v>
      </c>
      <c r="D47" s="22" t="s">
        <v>846</v>
      </c>
      <c r="E47" s="24">
        <v>90000</v>
      </c>
      <c r="F47" s="24"/>
      <c r="G47" s="24"/>
    </row>
    <row r="48" ht="18.75" customHeight="1" spans="1:7">
      <c r="A48" s="26"/>
      <c r="B48" s="22" t="s">
        <v>845</v>
      </c>
      <c r="C48" s="22" t="s">
        <v>394</v>
      </c>
      <c r="D48" s="22" t="s">
        <v>846</v>
      </c>
      <c r="E48" s="24">
        <v>150000</v>
      </c>
      <c r="F48" s="24"/>
      <c r="G48" s="24"/>
    </row>
    <row r="49" ht="18.75" customHeight="1" spans="1:7">
      <c r="A49" s="26"/>
      <c r="B49" s="22" t="s">
        <v>845</v>
      </c>
      <c r="C49" s="22" t="s">
        <v>422</v>
      </c>
      <c r="D49" s="22" t="s">
        <v>846</v>
      </c>
      <c r="E49" s="24">
        <v>150000</v>
      </c>
      <c r="F49" s="24"/>
      <c r="G49" s="24"/>
    </row>
    <row r="50" ht="18.75" customHeight="1" spans="1:7">
      <c r="A50" s="26"/>
      <c r="B50" s="22" t="s">
        <v>845</v>
      </c>
      <c r="C50" s="22" t="s">
        <v>420</v>
      </c>
      <c r="D50" s="22" t="s">
        <v>846</v>
      </c>
      <c r="E50" s="24">
        <v>60000</v>
      </c>
      <c r="F50" s="24"/>
      <c r="G50" s="24"/>
    </row>
    <row r="51" ht="18.75" customHeight="1" spans="1:7">
      <c r="A51" s="26"/>
      <c r="B51" s="22" t="s">
        <v>845</v>
      </c>
      <c r="C51" s="22" t="s">
        <v>326</v>
      </c>
      <c r="D51" s="22" t="s">
        <v>846</v>
      </c>
      <c r="E51" s="24">
        <v>200000</v>
      </c>
      <c r="F51" s="24"/>
      <c r="G51" s="24"/>
    </row>
    <row r="52" ht="18.75" customHeight="1" spans="1:7">
      <c r="A52" s="26"/>
      <c r="B52" s="22" t="s">
        <v>845</v>
      </c>
      <c r="C52" s="22" t="s">
        <v>314</v>
      </c>
      <c r="D52" s="22" t="s">
        <v>846</v>
      </c>
      <c r="E52" s="24"/>
      <c r="F52" s="24"/>
      <c r="G52" s="24"/>
    </row>
    <row r="53" ht="18.75" customHeight="1" spans="1:7">
      <c r="A53" s="26"/>
      <c r="B53" s="22" t="s">
        <v>845</v>
      </c>
      <c r="C53" s="22" t="s">
        <v>324</v>
      </c>
      <c r="D53" s="22" t="s">
        <v>846</v>
      </c>
      <c r="E53" s="24">
        <v>5800</v>
      </c>
      <c r="F53" s="24"/>
      <c r="G53" s="24"/>
    </row>
    <row r="54" ht="18.75" customHeight="1" spans="1:7">
      <c r="A54" s="26"/>
      <c r="B54" s="22" t="s">
        <v>845</v>
      </c>
      <c r="C54" s="22" t="s">
        <v>398</v>
      </c>
      <c r="D54" s="22" t="s">
        <v>846</v>
      </c>
      <c r="E54" s="24">
        <v>300000</v>
      </c>
      <c r="F54" s="24"/>
      <c r="G54" s="24"/>
    </row>
    <row r="55" ht="18.75" customHeight="1" spans="1:7">
      <c r="A55" s="26"/>
      <c r="B55" s="22" t="s">
        <v>845</v>
      </c>
      <c r="C55" s="22" t="s">
        <v>359</v>
      </c>
      <c r="D55" s="22" t="s">
        <v>846</v>
      </c>
      <c r="E55" s="24">
        <v>100000</v>
      </c>
      <c r="F55" s="24"/>
      <c r="G55" s="24"/>
    </row>
    <row r="56" ht="18.75" customHeight="1" spans="1:7">
      <c r="A56" s="27" t="s">
        <v>55</v>
      </c>
      <c r="B56" s="28" t="s">
        <v>847</v>
      </c>
      <c r="C56" s="28"/>
      <c r="D56" s="29"/>
      <c r="E56" s="24">
        <v>9395800</v>
      </c>
      <c r="F56" s="24"/>
      <c r="G56" s="24"/>
    </row>
  </sheetData>
  <mergeCells count="11">
    <mergeCell ref="A3:G3"/>
    <mergeCell ref="A4:D4"/>
    <mergeCell ref="E5:G5"/>
    <mergeCell ref="A56:D56"/>
    <mergeCell ref="A5:A7"/>
    <mergeCell ref="B5:B7"/>
    <mergeCell ref="C5:C7"/>
    <mergeCell ref="D5:D7"/>
    <mergeCell ref="E6:E7"/>
    <mergeCell ref="F6:F7"/>
    <mergeCell ref="G6:G7"/>
  </mergeCells>
  <printOptions horizontalCentered="1"/>
  <pageMargins left="0.388888888888889" right="0.388888888888889" top="0.579166666666667" bottom="0.579166666666667"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196"/>
      <c r="O2" s="68"/>
      <c r="P2" s="68"/>
      <c r="Q2" s="68"/>
      <c r="R2" s="68"/>
      <c r="S2" s="39" t="s">
        <v>52</v>
      </c>
    </row>
    <row r="3" ht="57.75" customHeight="1" spans="1:19">
      <c r="A3" s="131" t="str">
        <f>"2025"&amp;"年部门收入预算表"</f>
        <v>2025年部门收入预算表</v>
      </c>
      <c r="B3" s="180"/>
      <c r="C3" s="180"/>
      <c r="D3" s="180"/>
      <c r="E3" s="180"/>
      <c r="F3" s="180"/>
      <c r="G3" s="180"/>
      <c r="H3" s="180"/>
      <c r="I3" s="180"/>
      <c r="J3" s="180"/>
      <c r="K3" s="180"/>
      <c r="L3" s="180"/>
      <c r="M3" s="180"/>
      <c r="N3" s="180"/>
      <c r="O3" s="197"/>
      <c r="P3" s="197"/>
      <c r="Q3" s="197"/>
      <c r="R3" s="197"/>
      <c r="S3" s="197"/>
    </row>
    <row r="4" ht="18.75" customHeight="1" spans="1:19">
      <c r="A4" s="42" t="str">
        <f>"单位名称："&amp;"耿马傣族佤族自治县自然资源局"</f>
        <v>单位名称：耿马傣族佤族自治县自然资源局</v>
      </c>
      <c r="B4" s="94"/>
      <c r="C4" s="94"/>
      <c r="D4" s="94"/>
      <c r="E4" s="94"/>
      <c r="F4" s="94"/>
      <c r="G4" s="94"/>
      <c r="H4" s="94"/>
      <c r="I4" s="94"/>
      <c r="J4" s="72"/>
      <c r="K4" s="94"/>
      <c r="L4" s="94"/>
      <c r="M4" s="94"/>
      <c r="N4" s="94"/>
      <c r="O4" s="72"/>
      <c r="P4" s="72"/>
      <c r="Q4" s="72"/>
      <c r="R4" s="72"/>
      <c r="S4" s="39" t="s">
        <v>1</v>
      </c>
    </row>
    <row r="5" ht="18.75" customHeight="1" spans="1:19">
      <c r="A5" s="181" t="s">
        <v>53</v>
      </c>
      <c r="B5" s="182" t="s">
        <v>54</v>
      </c>
      <c r="C5" s="182" t="s">
        <v>55</v>
      </c>
      <c r="D5" s="183" t="s">
        <v>56</v>
      </c>
      <c r="E5" s="184"/>
      <c r="F5" s="184"/>
      <c r="G5" s="184"/>
      <c r="H5" s="184"/>
      <c r="I5" s="184"/>
      <c r="J5" s="198"/>
      <c r="K5" s="184"/>
      <c r="L5" s="184"/>
      <c r="M5" s="184"/>
      <c r="N5" s="199"/>
      <c r="O5" s="183" t="s">
        <v>45</v>
      </c>
      <c r="P5" s="183"/>
      <c r="Q5" s="183"/>
      <c r="R5" s="183"/>
      <c r="S5" s="202"/>
    </row>
    <row r="6" ht="18.75" customHeight="1" spans="1:19">
      <c r="A6" s="185"/>
      <c r="B6" s="186"/>
      <c r="C6" s="186"/>
      <c r="D6" s="187" t="s">
        <v>57</v>
      </c>
      <c r="E6" s="187" t="s">
        <v>58</v>
      </c>
      <c r="F6" s="187" t="s">
        <v>59</v>
      </c>
      <c r="G6" s="187" t="s">
        <v>60</v>
      </c>
      <c r="H6" s="187" t="s">
        <v>61</v>
      </c>
      <c r="I6" s="200" t="s">
        <v>62</v>
      </c>
      <c r="J6" s="200"/>
      <c r="K6" s="200"/>
      <c r="L6" s="200"/>
      <c r="M6" s="200"/>
      <c r="N6" s="190"/>
      <c r="O6" s="187" t="s">
        <v>57</v>
      </c>
      <c r="P6" s="187" t="s">
        <v>58</v>
      </c>
      <c r="Q6" s="187" t="s">
        <v>59</v>
      </c>
      <c r="R6" s="187" t="s">
        <v>60</v>
      </c>
      <c r="S6" s="187" t="s">
        <v>63</v>
      </c>
    </row>
    <row r="7" ht="18.75" customHeight="1" spans="1:19">
      <c r="A7" s="188"/>
      <c r="B7" s="189"/>
      <c r="C7" s="189"/>
      <c r="D7" s="190"/>
      <c r="E7" s="190"/>
      <c r="F7" s="190"/>
      <c r="G7" s="190"/>
      <c r="H7" s="190"/>
      <c r="I7" s="189" t="s">
        <v>57</v>
      </c>
      <c r="J7" s="189" t="s">
        <v>64</v>
      </c>
      <c r="K7" s="189" t="s">
        <v>65</v>
      </c>
      <c r="L7" s="189" t="s">
        <v>66</v>
      </c>
      <c r="M7" s="189" t="s">
        <v>67</v>
      </c>
      <c r="N7" s="189" t="s">
        <v>68</v>
      </c>
      <c r="O7" s="201"/>
      <c r="P7" s="201"/>
      <c r="Q7" s="201"/>
      <c r="R7" s="201"/>
      <c r="S7" s="190"/>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1" t="s">
        <v>69</v>
      </c>
      <c r="B9" s="192" t="s">
        <v>70</v>
      </c>
      <c r="C9" s="24">
        <v>28098105.5</v>
      </c>
      <c r="D9" s="24">
        <v>26359414.85</v>
      </c>
      <c r="E9" s="24">
        <v>19459414.85</v>
      </c>
      <c r="F9" s="24">
        <v>6900000</v>
      </c>
      <c r="G9" s="24"/>
      <c r="H9" s="24"/>
      <c r="I9" s="24"/>
      <c r="J9" s="24"/>
      <c r="K9" s="24"/>
      <c r="L9" s="24"/>
      <c r="M9" s="24"/>
      <c r="N9" s="24"/>
      <c r="O9" s="24">
        <v>1738690.65</v>
      </c>
      <c r="P9" s="24"/>
      <c r="Q9" s="24"/>
      <c r="R9" s="24"/>
      <c r="S9" s="24">
        <v>1738690.65</v>
      </c>
    </row>
    <row r="10" ht="18.75" customHeight="1" spans="1:19">
      <c r="A10" s="98" t="s">
        <v>71</v>
      </c>
      <c r="B10" s="193" t="s">
        <v>70</v>
      </c>
      <c r="C10" s="24">
        <v>28098105.5</v>
      </c>
      <c r="D10" s="24">
        <v>26359414.85</v>
      </c>
      <c r="E10" s="24">
        <v>19459414.85</v>
      </c>
      <c r="F10" s="24">
        <v>6900000</v>
      </c>
      <c r="G10" s="24"/>
      <c r="H10" s="24"/>
      <c r="I10" s="24"/>
      <c r="J10" s="24"/>
      <c r="K10" s="24"/>
      <c r="L10" s="24"/>
      <c r="M10" s="24"/>
      <c r="N10" s="24"/>
      <c r="O10" s="24">
        <v>1738690.65</v>
      </c>
      <c r="P10" s="24"/>
      <c r="Q10" s="24"/>
      <c r="R10" s="24"/>
      <c r="S10" s="24">
        <v>1738690.65</v>
      </c>
    </row>
    <row r="11" ht="18.75" customHeight="1" spans="1:19">
      <c r="A11" s="194" t="s">
        <v>55</v>
      </c>
      <c r="B11" s="195"/>
      <c r="C11" s="24">
        <v>28098105.5</v>
      </c>
      <c r="D11" s="24">
        <v>26359414.85</v>
      </c>
      <c r="E11" s="24">
        <v>19459414.85</v>
      </c>
      <c r="F11" s="24">
        <v>6900000</v>
      </c>
      <c r="G11" s="24"/>
      <c r="H11" s="24"/>
      <c r="I11" s="24"/>
      <c r="J11" s="24"/>
      <c r="K11" s="24"/>
      <c r="L11" s="24"/>
      <c r="M11" s="24"/>
      <c r="N11" s="24"/>
      <c r="O11" s="24">
        <v>1738690.65</v>
      </c>
      <c r="P11" s="24"/>
      <c r="Q11" s="24"/>
      <c r="R11" s="24"/>
      <c r="S11" s="24">
        <v>1738690.65</v>
      </c>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88888888888889" right="0.388888888888889" top="0.509027777777778" bottom="0.509027777777778" header="0.309027777777778" footer="0.309027777777778"/>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1"/>
  <sheetViews>
    <sheetView showZeros="0" workbookViewId="0">
      <pane ySplit="1" topLeftCell="A12" activePane="bottomLeft" state="frozen"/>
      <selection/>
      <selection pane="bottomLeft" activeCell="C40" sqref="C40"/>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1"/>
      <c r="E2" s="2"/>
      <c r="F2" s="2"/>
      <c r="G2" s="2"/>
      <c r="H2" s="171"/>
      <c r="I2" s="2"/>
      <c r="J2" s="171"/>
      <c r="K2" s="2"/>
      <c r="L2" s="2"/>
      <c r="M2" s="2"/>
      <c r="N2" s="2"/>
      <c r="O2" s="40" t="s">
        <v>72</v>
      </c>
    </row>
    <row r="3" ht="42" customHeight="1" spans="1:15">
      <c r="A3" s="6" t="str">
        <f>"2025"&amp;"年部门支出预算表"</f>
        <v>2025年部门支出预算表</v>
      </c>
      <c r="B3" s="172"/>
      <c r="C3" s="172"/>
      <c r="D3" s="172"/>
      <c r="E3" s="172"/>
      <c r="F3" s="172"/>
      <c r="G3" s="172"/>
      <c r="H3" s="172"/>
      <c r="I3" s="172"/>
      <c r="J3" s="172"/>
      <c r="K3" s="172"/>
      <c r="L3" s="172"/>
      <c r="M3" s="172"/>
      <c r="N3" s="172"/>
      <c r="O3" s="172"/>
    </row>
    <row r="4" ht="18.75" customHeight="1" spans="1:15">
      <c r="A4" s="173" t="str">
        <f>"单位名称："&amp;"耿马傣族佤族自治县自然资源局"</f>
        <v>单位名称：耿马傣族佤族自治县自然资源局</v>
      </c>
      <c r="B4" s="174"/>
      <c r="C4" s="63"/>
      <c r="D4" s="31"/>
      <c r="E4" s="63"/>
      <c r="F4" s="63"/>
      <c r="G4" s="63"/>
      <c r="H4" s="31"/>
      <c r="I4" s="63"/>
      <c r="J4" s="31"/>
      <c r="K4" s="63"/>
      <c r="L4" s="63"/>
      <c r="M4" s="179"/>
      <c r="N4" s="179"/>
      <c r="O4" s="40" t="s">
        <v>1</v>
      </c>
    </row>
    <row r="5" ht="18.75" customHeight="1" spans="1:15">
      <c r="A5" s="11" t="s">
        <v>73</v>
      </c>
      <c r="B5" s="11" t="s">
        <v>74</v>
      </c>
      <c r="C5" s="11" t="s">
        <v>55</v>
      </c>
      <c r="D5" s="13" t="s">
        <v>58</v>
      </c>
      <c r="E5" s="75" t="s">
        <v>75</v>
      </c>
      <c r="F5" s="141" t="s">
        <v>76</v>
      </c>
      <c r="G5" s="11" t="s">
        <v>59</v>
      </c>
      <c r="H5" s="11" t="s">
        <v>60</v>
      </c>
      <c r="I5" s="11" t="s">
        <v>77</v>
      </c>
      <c r="J5" s="13" t="s">
        <v>78</v>
      </c>
      <c r="K5" s="14"/>
      <c r="L5" s="14"/>
      <c r="M5" s="14"/>
      <c r="N5" s="14"/>
      <c r="O5" s="15"/>
    </row>
    <row r="6" ht="30" customHeight="1" spans="1:15">
      <c r="A6" s="19"/>
      <c r="B6" s="19"/>
      <c r="C6" s="19"/>
      <c r="D6" s="67" t="s">
        <v>57</v>
      </c>
      <c r="E6" s="93" t="s">
        <v>75</v>
      </c>
      <c r="F6" s="93" t="s">
        <v>76</v>
      </c>
      <c r="G6" s="19"/>
      <c r="H6" s="19"/>
      <c r="I6" s="19"/>
      <c r="J6" s="67" t="s">
        <v>57</v>
      </c>
      <c r="K6" s="47" t="s">
        <v>79</v>
      </c>
      <c r="L6" s="47" t="s">
        <v>80</v>
      </c>
      <c r="M6" s="47" t="s">
        <v>81</v>
      </c>
      <c r="N6" s="47" t="s">
        <v>82</v>
      </c>
      <c r="O6" s="47" t="s">
        <v>83</v>
      </c>
    </row>
    <row r="7" ht="18.75" customHeight="1" spans="1:15">
      <c r="A7" s="120">
        <v>1</v>
      </c>
      <c r="B7" s="120">
        <v>2</v>
      </c>
      <c r="C7" s="67">
        <v>3</v>
      </c>
      <c r="D7" s="67">
        <v>4</v>
      </c>
      <c r="E7" s="67">
        <v>5</v>
      </c>
      <c r="F7" s="67">
        <v>6</v>
      </c>
      <c r="G7" s="67">
        <v>7</v>
      </c>
      <c r="H7" s="67">
        <v>8</v>
      </c>
      <c r="I7" s="67">
        <v>9</v>
      </c>
      <c r="J7" s="67">
        <v>10</v>
      </c>
      <c r="K7" s="67">
        <v>11</v>
      </c>
      <c r="L7" s="67">
        <v>12</v>
      </c>
      <c r="M7" s="67">
        <v>13</v>
      </c>
      <c r="N7" s="67">
        <v>14</v>
      </c>
      <c r="O7" s="67">
        <v>15</v>
      </c>
    </row>
    <row r="8" ht="18.75" customHeight="1" spans="1:15">
      <c r="A8" s="135" t="s">
        <v>84</v>
      </c>
      <c r="B8" s="160" t="s">
        <v>85</v>
      </c>
      <c r="C8" s="24">
        <v>1523586.12</v>
      </c>
      <c r="D8" s="24">
        <v>1523586.12</v>
      </c>
      <c r="E8" s="24">
        <v>1523586.12</v>
      </c>
      <c r="F8" s="24"/>
      <c r="G8" s="24"/>
      <c r="H8" s="24"/>
      <c r="I8" s="24"/>
      <c r="J8" s="24"/>
      <c r="K8" s="24"/>
      <c r="L8" s="24"/>
      <c r="M8" s="24"/>
      <c r="N8" s="24"/>
      <c r="O8" s="24"/>
    </row>
    <row r="9" ht="18.75" customHeight="1" spans="1:15">
      <c r="A9" s="175" t="s">
        <v>86</v>
      </c>
      <c r="B9" s="176" t="str">
        <f>"  "&amp;"行政事业单位养老支出"</f>
        <v>  行政事业单位养老支出</v>
      </c>
      <c r="C9" s="24">
        <v>1472655.96</v>
      </c>
      <c r="D9" s="24">
        <v>1472655.96</v>
      </c>
      <c r="E9" s="24">
        <v>1472655.96</v>
      </c>
      <c r="F9" s="24"/>
      <c r="G9" s="24"/>
      <c r="H9" s="24"/>
      <c r="I9" s="24"/>
      <c r="J9" s="24"/>
      <c r="K9" s="24"/>
      <c r="L9" s="24"/>
      <c r="M9" s="24"/>
      <c r="N9" s="24"/>
      <c r="O9" s="24"/>
    </row>
    <row r="10" ht="18.75" customHeight="1" spans="1:15">
      <c r="A10" s="175" t="s">
        <v>87</v>
      </c>
      <c r="B10" s="176" t="str">
        <f>"    "&amp;"行政单位离退休"</f>
        <v>    行政单位离退休</v>
      </c>
      <c r="C10" s="24">
        <v>604579.8</v>
      </c>
      <c r="D10" s="24">
        <v>604579.8</v>
      </c>
      <c r="E10" s="24">
        <v>604579.8</v>
      </c>
      <c r="F10" s="24"/>
      <c r="G10" s="24"/>
      <c r="H10" s="24"/>
      <c r="I10" s="24"/>
      <c r="J10" s="24"/>
      <c r="K10" s="24"/>
      <c r="L10" s="24"/>
      <c r="M10" s="24"/>
      <c r="N10" s="24"/>
      <c r="O10" s="24"/>
    </row>
    <row r="11" ht="18.75" customHeight="1" spans="1:15">
      <c r="A11" s="175" t="s">
        <v>88</v>
      </c>
      <c r="B11" s="176" t="str">
        <f>"    "&amp;"机关事业单位基本养老保险缴费支出"</f>
        <v>    机关事业单位基本养老保险缴费支出</v>
      </c>
      <c r="C11" s="24">
        <v>868076.16</v>
      </c>
      <c r="D11" s="24">
        <v>868076.16</v>
      </c>
      <c r="E11" s="24">
        <v>868076.16</v>
      </c>
      <c r="F11" s="24"/>
      <c r="G11" s="24"/>
      <c r="H11" s="24"/>
      <c r="I11" s="24"/>
      <c r="J11" s="24"/>
      <c r="K11" s="24"/>
      <c r="L11" s="24"/>
      <c r="M11" s="24"/>
      <c r="N11" s="24"/>
      <c r="O11" s="24"/>
    </row>
    <row r="12" ht="18.75" customHeight="1" spans="1:15">
      <c r="A12" s="175" t="s">
        <v>89</v>
      </c>
      <c r="B12" s="176" t="str">
        <f>"  "&amp;"抚恤"</f>
        <v>  抚恤</v>
      </c>
      <c r="C12" s="24">
        <v>50930.16</v>
      </c>
      <c r="D12" s="24">
        <v>50930.16</v>
      </c>
      <c r="E12" s="24">
        <v>50930.16</v>
      </c>
      <c r="F12" s="24"/>
      <c r="G12" s="24"/>
      <c r="H12" s="24"/>
      <c r="I12" s="24"/>
      <c r="J12" s="24"/>
      <c r="K12" s="24"/>
      <c r="L12" s="24"/>
      <c r="M12" s="24"/>
      <c r="N12" s="24"/>
      <c r="O12" s="24"/>
    </row>
    <row r="13" ht="18.75" customHeight="1" spans="1:15">
      <c r="A13" s="175" t="s">
        <v>90</v>
      </c>
      <c r="B13" s="176" t="str">
        <f>"    "&amp;"死亡抚恤"</f>
        <v>    死亡抚恤</v>
      </c>
      <c r="C13" s="24">
        <v>50930.16</v>
      </c>
      <c r="D13" s="24">
        <v>50930.16</v>
      </c>
      <c r="E13" s="24">
        <v>50930.16</v>
      </c>
      <c r="F13" s="24"/>
      <c r="G13" s="24"/>
      <c r="H13" s="24"/>
      <c r="I13" s="24"/>
      <c r="J13" s="24"/>
      <c r="K13" s="24"/>
      <c r="L13" s="24"/>
      <c r="M13" s="24"/>
      <c r="N13" s="24"/>
      <c r="O13" s="24"/>
    </row>
    <row r="14" ht="18.75" customHeight="1" spans="1:15">
      <c r="A14" s="135" t="s">
        <v>91</v>
      </c>
      <c r="B14" s="160" t="s">
        <v>92</v>
      </c>
      <c r="C14" s="24">
        <v>414755.75</v>
      </c>
      <c r="D14" s="24">
        <v>414755.75</v>
      </c>
      <c r="E14" s="24">
        <v>414755.75</v>
      </c>
      <c r="F14" s="24"/>
      <c r="G14" s="24"/>
      <c r="H14" s="24"/>
      <c r="I14" s="24"/>
      <c r="J14" s="24"/>
      <c r="K14" s="24"/>
      <c r="L14" s="24"/>
      <c r="M14" s="24"/>
      <c r="N14" s="24"/>
      <c r="O14" s="24"/>
    </row>
    <row r="15" ht="18.75" customHeight="1" spans="1:15">
      <c r="A15" s="175" t="s">
        <v>93</v>
      </c>
      <c r="B15" s="176" t="str">
        <f>"  "&amp;"行政事业单位医疗"</f>
        <v>  行政事业单位医疗</v>
      </c>
      <c r="C15" s="24">
        <v>414755.75</v>
      </c>
      <c r="D15" s="24">
        <v>414755.75</v>
      </c>
      <c r="E15" s="24">
        <v>414755.75</v>
      </c>
      <c r="F15" s="24"/>
      <c r="G15" s="24"/>
      <c r="H15" s="24"/>
      <c r="I15" s="24"/>
      <c r="J15" s="24"/>
      <c r="K15" s="24"/>
      <c r="L15" s="24"/>
      <c r="M15" s="24"/>
      <c r="N15" s="24"/>
      <c r="O15" s="24"/>
    </row>
    <row r="16" ht="18.75" customHeight="1" spans="1:15">
      <c r="A16" s="175" t="s">
        <v>94</v>
      </c>
      <c r="B16" s="176" t="str">
        <f>"    "&amp;"行政单位医疗"</f>
        <v>    行政单位医疗</v>
      </c>
      <c r="C16" s="24">
        <v>270620.76</v>
      </c>
      <c r="D16" s="24">
        <v>270620.76</v>
      </c>
      <c r="E16" s="24">
        <v>270620.76</v>
      </c>
      <c r="F16" s="24"/>
      <c r="G16" s="24"/>
      <c r="H16" s="24"/>
      <c r="I16" s="24"/>
      <c r="J16" s="24"/>
      <c r="K16" s="24"/>
      <c r="L16" s="24"/>
      <c r="M16" s="24"/>
      <c r="N16" s="24"/>
      <c r="O16" s="24"/>
    </row>
    <row r="17" ht="18.75" customHeight="1" spans="1:15">
      <c r="A17" s="175" t="s">
        <v>95</v>
      </c>
      <c r="B17" s="176" t="str">
        <f>"    "&amp;"事业单位医疗"</f>
        <v>    事业单位医疗</v>
      </c>
      <c r="C17" s="24">
        <v>114588.04</v>
      </c>
      <c r="D17" s="24">
        <v>114588.04</v>
      </c>
      <c r="E17" s="24">
        <v>114588.04</v>
      </c>
      <c r="F17" s="24"/>
      <c r="G17" s="24"/>
      <c r="H17" s="24"/>
      <c r="I17" s="24"/>
      <c r="J17" s="24"/>
      <c r="K17" s="24"/>
      <c r="L17" s="24"/>
      <c r="M17" s="24"/>
      <c r="N17" s="24"/>
      <c r="O17" s="24"/>
    </row>
    <row r="18" ht="18.75" customHeight="1" spans="1:15">
      <c r="A18" s="175" t="s">
        <v>96</v>
      </c>
      <c r="B18" s="176" t="str">
        <f>"    "&amp;"其他行政事业单位医疗支出"</f>
        <v>    其他行政事业单位医疗支出</v>
      </c>
      <c r="C18" s="24">
        <v>29546.95</v>
      </c>
      <c r="D18" s="24">
        <v>29546.95</v>
      </c>
      <c r="E18" s="24">
        <v>29546.95</v>
      </c>
      <c r="F18" s="24"/>
      <c r="G18" s="24"/>
      <c r="H18" s="24"/>
      <c r="I18" s="24"/>
      <c r="J18" s="24"/>
      <c r="K18" s="24"/>
      <c r="L18" s="24"/>
      <c r="M18" s="24"/>
      <c r="N18" s="24"/>
      <c r="O18" s="24"/>
    </row>
    <row r="19" ht="18.75" customHeight="1" spans="1:15">
      <c r="A19" s="135" t="s">
        <v>97</v>
      </c>
      <c r="B19" s="160" t="s">
        <v>98</v>
      </c>
      <c r="C19" s="24">
        <v>530000</v>
      </c>
      <c r="D19" s="24">
        <v>530000</v>
      </c>
      <c r="E19" s="24"/>
      <c r="F19" s="24">
        <v>530000</v>
      </c>
      <c r="G19" s="24"/>
      <c r="H19" s="24"/>
      <c r="I19" s="24"/>
      <c r="J19" s="24"/>
      <c r="K19" s="24"/>
      <c r="L19" s="24"/>
      <c r="M19" s="24"/>
      <c r="N19" s="24"/>
      <c r="O19" s="24"/>
    </row>
    <row r="20" ht="18.75" customHeight="1" spans="1:15">
      <c r="A20" s="175" t="s">
        <v>99</v>
      </c>
      <c r="B20" s="176" t="str">
        <f>"  "&amp;"污染防治"</f>
        <v>  污染防治</v>
      </c>
      <c r="C20" s="24">
        <v>530000</v>
      </c>
      <c r="D20" s="24">
        <v>530000</v>
      </c>
      <c r="E20" s="24"/>
      <c r="F20" s="24">
        <v>530000</v>
      </c>
      <c r="G20" s="24"/>
      <c r="H20" s="24"/>
      <c r="I20" s="24"/>
      <c r="J20" s="24"/>
      <c r="K20" s="24"/>
      <c r="L20" s="24"/>
      <c r="M20" s="24"/>
      <c r="N20" s="24"/>
      <c r="O20" s="24"/>
    </row>
    <row r="21" ht="18.75" customHeight="1" spans="1:15">
      <c r="A21" s="175" t="s">
        <v>100</v>
      </c>
      <c r="B21" s="176" t="str">
        <f>"    "&amp;"土壤"</f>
        <v>    土壤</v>
      </c>
      <c r="C21" s="24">
        <v>530000</v>
      </c>
      <c r="D21" s="24">
        <v>530000</v>
      </c>
      <c r="E21" s="24"/>
      <c r="F21" s="24">
        <v>530000</v>
      </c>
      <c r="G21" s="24"/>
      <c r="H21" s="24"/>
      <c r="I21" s="24"/>
      <c r="J21" s="24"/>
      <c r="K21" s="24"/>
      <c r="L21" s="24"/>
      <c r="M21" s="24"/>
      <c r="N21" s="24"/>
      <c r="O21" s="24"/>
    </row>
    <row r="22" ht="18.75" customHeight="1" spans="1:15">
      <c r="A22" s="135" t="s">
        <v>101</v>
      </c>
      <c r="B22" s="160" t="s">
        <v>102</v>
      </c>
      <c r="C22" s="24">
        <v>17832706.51</v>
      </c>
      <c r="D22" s="24">
        <v>16094015.86</v>
      </c>
      <c r="E22" s="24">
        <v>7378215.86</v>
      </c>
      <c r="F22" s="24">
        <v>8715800</v>
      </c>
      <c r="G22" s="24"/>
      <c r="H22" s="24"/>
      <c r="I22" s="24"/>
      <c r="J22" s="24">
        <v>1738690.65</v>
      </c>
      <c r="K22" s="24"/>
      <c r="L22" s="24"/>
      <c r="M22" s="24"/>
      <c r="N22" s="24"/>
      <c r="O22" s="24">
        <v>1738690.65</v>
      </c>
    </row>
    <row r="23" ht="18.75" customHeight="1" spans="1:15">
      <c r="A23" s="175" t="s">
        <v>103</v>
      </c>
      <c r="B23" s="176" t="str">
        <f>"  "&amp;"自然资源事务"</f>
        <v>  自然资源事务</v>
      </c>
      <c r="C23" s="24">
        <v>17832706.51</v>
      </c>
      <c r="D23" s="24">
        <v>16094015.86</v>
      </c>
      <c r="E23" s="24">
        <v>7378215.86</v>
      </c>
      <c r="F23" s="24">
        <v>8715800</v>
      </c>
      <c r="G23" s="24"/>
      <c r="H23" s="24"/>
      <c r="I23" s="24"/>
      <c r="J23" s="24">
        <v>1738690.65</v>
      </c>
      <c r="K23" s="24"/>
      <c r="L23" s="24"/>
      <c r="M23" s="24"/>
      <c r="N23" s="24"/>
      <c r="O23" s="24">
        <v>1738690.65</v>
      </c>
    </row>
    <row r="24" ht="18.75" customHeight="1" spans="1:15">
      <c r="A24" s="175" t="s">
        <v>104</v>
      </c>
      <c r="B24" s="176" t="str">
        <f>"    "&amp;"行政运行"</f>
        <v>    行政运行</v>
      </c>
      <c r="C24" s="24">
        <v>7378215.86</v>
      </c>
      <c r="D24" s="24">
        <v>7378215.86</v>
      </c>
      <c r="E24" s="24">
        <v>7378215.86</v>
      </c>
      <c r="F24" s="24"/>
      <c r="G24" s="24"/>
      <c r="H24" s="24"/>
      <c r="I24" s="24"/>
      <c r="J24" s="24"/>
      <c r="K24" s="24"/>
      <c r="L24" s="24"/>
      <c r="M24" s="24"/>
      <c r="N24" s="24"/>
      <c r="O24" s="24"/>
    </row>
    <row r="25" ht="18.75" customHeight="1" spans="1:15">
      <c r="A25" s="175" t="s">
        <v>105</v>
      </c>
      <c r="B25" s="176" t="str">
        <f>"    "&amp;"一般行政管理事务"</f>
        <v>    一般行政管理事务</v>
      </c>
      <c r="C25" s="24">
        <v>300000</v>
      </c>
      <c r="D25" s="24">
        <v>300000</v>
      </c>
      <c r="E25" s="24"/>
      <c r="F25" s="24">
        <v>300000</v>
      </c>
      <c r="G25" s="24"/>
      <c r="H25" s="24"/>
      <c r="I25" s="24"/>
      <c r="J25" s="24"/>
      <c r="K25" s="24"/>
      <c r="L25" s="24"/>
      <c r="M25" s="24"/>
      <c r="N25" s="24"/>
      <c r="O25" s="24"/>
    </row>
    <row r="26" ht="18.75" customHeight="1" spans="1:15">
      <c r="A26" s="175" t="s">
        <v>106</v>
      </c>
      <c r="B26" s="176" t="str">
        <f>"    "&amp;"自然资源规划及管理"</f>
        <v>    自然资源规划及管理</v>
      </c>
      <c r="C26" s="24">
        <v>1850000</v>
      </c>
      <c r="D26" s="24">
        <v>1850000</v>
      </c>
      <c r="E26" s="24"/>
      <c r="F26" s="24">
        <v>1850000</v>
      </c>
      <c r="G26" s="24"/>
      <c r="H26" s="24"/>
      <c r="I26" s="24"/>
      <c r="J26" s="24"/>
      <c r="K26" s="24"/>
      <c r="L26" s="24"/>
      <c r="M26" s="24"/>
      <c r="N26" s="24"/>
      <c r="O26" s="24"/>
    </row>
    <row r="27" ht="18.75" customHeight="1" spans="1:15">
      <c r="A27" s="175" t="s">
        <v>107</v>
      </c>
      <c r="B27" s="176" t="str">
        <f>"    "&amp;"自然资源利用与保护"</f>
        <v>    自然资源利用与保护</v>
      </c>
      <c r="C27" s="24">
        <v>6238690.65</v>
      </c>
      <c r="D27" s="24">
        <v>4500000</v>
      </c>
      <c r="E27" s="24"/>
      <c r="F27" s="24">
        <v>4500000</v>
      </c>
      <c r="G27" s="24"/>
      <c r="H27" s="24"/>
      <c r="I27" s="24"/>
      <c r="J27" s="24">
        <v>1738690.65</v>
      </c>
      <c r="K27" s="24"/>
      <c r="L27" s="24"/>
      <c r="M27" s="24"/>
      <c r="N27" s="24"/>
      <c r="O27" s="24">
        <v>1738690.65</v>
      </c>
    </row>
    <row r="28" ht="18.75" customHeight="1" spans="1:15">
      <c r="A28" s="175" t="s">
        <v>108</v>
      </c>
      <c r="B28" s="176" t="str">
        <f>"    "&amp;"自然资源行业业务管理"</f>
        <v>    自然资源行业业务管理</v>
      </c>
      <c r="C28" s="24">
        <v>100000</v>
      </c>
      <c r="D28" s="24">
        <v>100000</v>
      </c>
      <c r="E28" s="24"/>
      <c r="F28" s="24">
        <v>100000</v>
      </c>
      <c r="G28" s="24"/>
      <c r="H28" s="24"/>
      <c r="I28" s="24"/>
      <c r="J28" s="24"/>
      <c r="K28" s="24"/>
      <c r="L28" s="24"/>
      <c r="M28" s="24"/>
      <c r="N28" s="24"/>
      <c r="O28" s="24"/>
    </row>
    <row r="29" ht="18.75" customHeight="1" spans="1:15">
      <c r="A29" s="175" t="s">
        <v>109</v>
      </c>
      <c r="B29" s="176" t="str">
        <f>"    "&amp;"自然资源调查与确权登记"</f>
        <v>    自然资源调查与确权登记</v>
      </c>
      <c r="C29" s="24">
        <v>1200000</v>
      </c>
      <c r="D29" s="24">
        <v>1200000</v>
      </c>
      <c r="E29" s="24"/>
      <c r="F29" s="24">
        <v>1200000</v>
      </c>
      <c r="G29" s="24"/>
      <c r="H29" s="24"/>
      <c r="I29" s="24"/>
      <c r="J29" s="24"/>
      <c r="K29" s="24"/>
      <c r="L29" s="24"/>
      <c r="M29" s="24"/>
      <c r="N29" s="24"/>
      <c r="O29" s="24"/>
    </row>
    <row r="30" ht="18.75" customHeight="1" spans="1:15">
      <c r="A30" s="175" t="s">
        <v>110</v>
      </c>
      <c r="B30" s="176" t="str">
        <f>"    "&amp;"地质勘查与矿产资源管理"</f>
        <v>    地质勘查与矿产资源管理</v>
      </c>
      <c r="C30" s="24">
        <v>200000</v>
      </c>
      <c r="D30" s="24">
        <v>200000</v>
      </c>
      <c r="E30" s="24"/>
      <c r="F30" s="24">
        <v>200000</v>
      </c>
      <c r="G30" s="24"/>
      <c r="H30" s="24"/>
      <c r="I30" s="24"/>
      <c r="J30" s="24"/>
      <c r="K30" s="24"/>
      <c r="L30" s="24"/>
      <c r="M30" s="24"/>
      <c r="N30" s="24"/>
      <c r="O30" s="24"/>
    </row>
    <row r="31" ht="18.75" customHeight="1" spans="1:15">
      <c r="A31" s="175" t="s">
        <v>111</v>
      </c>
      <c r="B31" s="176" t="str">
        <f>"    "&amp;"其他自然资源事务支出"</f>
        <v>    其他自然资源事务支出</v>
      </c>
      <c r="C31" s="24">
        <v>565800</v>
      </c>
      <c r="D31" s="24">
        <v>565800</v>
      </c>
      <c r="E31" s="24"/>
      <c r="F31" s="24">
        <v>565800</v>
      </c>
      <c r="G31" s="24"/>
      <c r="H31" s="24"/>
      <c r="I31" s="24"/>
      <c r="J31" s="24"/>
      <c r="K31" s="24"/>
      <c r="L31" s="24"/>
      <c r="M31" s="24"/>
      <c r="N31" s="24"/>
      <c r="O31" s="24"/>
    </row>
    <row r="32" ht="18.75" customHeight="1" spans="1:15">
      <c r="A32" s="135" t="s">
        <v>112</v>
      </c>
      <c r="B32" s="160" t="s">
        <v>113</v>
      </c>
      <c r="C32" s="24">
        <v>651057.12</v>
      </c>
      <c r="D32" s="24">
        <v>651057.12</v>
      </c>
      <c r="E32" s="24">
        <v>651057.12</v>
      </c>
      <c r="F32" s="24"/>
      <c r="G32" s="24"/>
      <c r="H32" s="24"/>
      <c r="I32" s="24"/>
      <c r="J32" s="24"/>
      <c r="K32" s="24"/>
      <c r="L32" s="24"/>
      <c r="M32" s="24"/>
      <c r="N32" s="24"/>
      <c r="O32" s="24"/>
    </row>
    <row r="33" ht="18.75" customHeight="1" spans="1:15">
      <c r="A33" s="175" t="s">
        <v>114</v>
      </c>
      <c r="B33" s="176" t="str">
        <f>"  "&amp;"住房改革支出"</f>
        <v>  住房改革支出</v>
      </c>
      <c r="C33" s="24">
        <v>651057.12</v>
      </c>
      <c r="D33" s="24">
        <v>651057.12</v>
      </c>
      <c r="E33" s="24">
        <v>651057.12</v>
      </c>
      <c r="F33" s="24"/>
      <c r="G33" s="24"/>
      <c r="H33" s="24"/>
      <c r="I33" s="24"/>
      <c r="J33" s="24"/>
      <c r="K33" s="24"/>
      <c r="L33" s="24"/>
      <c r="M33" s="24"/>
      <c r="N33" s="24"/>
      <c r="O33" s="24"/>
    </row>
    <row r="34" ht="18.75" customHeight="1" spans="1:15">
      <c r="A34" s="175" t="s">
        <v>115</v>
      </c>
      <c r="B34" s="176" t="str">
        <f>"    "&amp;"住房公积金"</f>
        <v>    住房公积金</v>
      </c>
      <c r="C34" s="24">
        <v>651057.12</v>
      </c>
      <c r="D34" s="24">
        <v>651057.12</v>
      </c>
      <c r="E34" s="24">
        <v>651057.12</v>
      </c>
      <c r="F34" s="24"/>
      <c r="G34" s="24"/>
      <c r="H34" s="24"/>
      <c r="I34" s="24"/>
      <c r="J34" s="24"/>
      <c r="K34" s="24"/>
      <c r="L34" s="24"/>
      <c r="M34" s="24"/>
      <c r="N34" s="24"/>
      <c r="O34" s="24"/>
    </row>
    <row r="35" ht="18.75" customHeight="1" spans="1:15">
      <c r="A35" s="135" t="s">
        <v>116</v>
      </c>
      <c r="B35" s="160" t="s">
        <v>117</v>
      </c>
      <c r="C35" s="24">
        <v>246000</v>
      </c>
      <c r="D35" s="24">
        <v>246000</v>
      </c>
      <c r="E35" s="24">
        <v>96000</v>
      </c>
      <c r="F35" s="24">
        <v>150000</v>
      </c>
      <c r="G35" s="24"/>
      <c r="H35" s="24"/>
      <c r="I35" s="24"/>
      <c r="J35" s="24"/>
      <c r="K35" s="24"/>
      <c r="L35" s="24"/>
      <c r="M35" s="24"/>
      <c r="N35" s="24"/>
      <c r="O35" s="24"/>
    </row>
    <row r="36" ht="18.75" customHeight="1" spans="1:15">
      <c r="A36" s="175" t="s">
        <v>118</v>
      </c>
      <c r="B36" s="176" t="str">
        <f>"  "&amp;"自然灾害防治"</f>
        <v>  自然灾害防治</v>
      </c>
      <c r="C36" s="24">
        <v>246000</v>
      </c>
      <c r="D36" s="24">
        <v>246000</v>
      </c>
      <c r="E36" s="24">
        <v>96000</v>
      </c>
      <c r="F36" s="24">
        <v>150000</v>
      </c>
      <c r="G36" s="24"/>
      <c r="H36" s="24"/>
      <c r="I36" s="24"/>
      <c r="J36" s="24"/>
      <c r="K36" s="24"/>
      <c r="L36" s="24"/>
      <c r="M36" s="24"/>
      <c r="N36" s="24"/>
      <c r="O36" s="24"/>
    </row>
    <row r="37" ht="18.75" customHeight="1" spans="1:15">
      <c r="A37" s="175" t="s">
        <v>119</v>
      </c>
      <c r="B37" s="176" t="str">
        <f>"    "&amp;"地质灾害防治"</f>
        <v>    地质灾害防治</v>
      </c>
      <c r="C37" s="24">
        <v>246000</v>
      </c>
      <c r="D37" s="24">
        <v>246000</v>
      </c>
      <c r="E37" s="24">
        <v>96000</v>
      </c>
      <c r="F37" s="24">
        <v>150000</v>
      </c>
      <c r="G37" s="24"/>
      <c r="H37" s="24"/>
      <c r="I37" s="24"/>
      <c r="J37" s="24"/>
      <c r="K37" s="24"/>
      <c r="L37" s="24"/>
      <c r="M37" s="24"/>
      <c r="N37" s="24"/>
      <c r="O37" s="24"/>
    </row>
    <row r="38" ht="18.75" customHeight="1" spans="1:15">
      <c r="A38" s="135" t="s">
        <v>120</v>
      </c>
      <c r="B38" s="160" t="s">
        <v>83</v>
      </c>
      <c r="C38" s="24">
        <v>6900000</v>
      </c>
      <c r="D38" s="24"/>
      <c r="E38" s="24"/>
      <c r="F38" s="24"/>
      <c r="G38" s="24">
        <v>6900000</v>
      </c>
      <c r="H38" s="24"/>
      <c r="I38" s="24"/>
      <c r="J38" s="24"/>
      <c r="K38" s="24"/>
      <c r="L38" s="24"/>
      <c r="M38" s="24"/>
      <c r="N38" s="24"/>
      <c r="O38" s="24"/>
    </row>
    <row r="39" ht="18.75" customHeight="1" spans="1:15">
      <c r="A39" s="175" t="s">
        <v>121</v>
      </c>
      <c r="B39" s="176" t="str">
        <f>"  "&amp;"其他政府性基金及对应专项债务收入安排的支出"</f>
        <v>  其他政府性基金及对应专项债务收入安排的支出</v>
      </c>
      <c r="C39" s="24">
        <v>6900000</v>
      </c>
      <c r="D39" s="24"/>
      <c r="E39" s="24"/>
      <c r="F39" s="24"/>
      <c r="G39" s="24">
        <v>6900000</v>
      </c>
      <c r="H39" s="24"/>
      <c r="I39" s="24"/>
      <c r="J39" s="24"/>
      <c r="K39" s="24"/>
      <c r="L39" s="24"/>
      <c r="M39" s="24"/>
      <c r="N39" s="24"/>
      <c r="O39" s="24"/>
    </row>
    <row r="40" ht="18.75" customHeight="1" spans="1:15">
      <c r="A40" s="175" t="s">
        <v>122</v>
      </c>
      <c r="B40" s="176" t="str">
        <f>"    "&amp;"其他政府性基金安排的支出"</f>
        <v>    其他政府性基金安排的支出</v>
      </c>
      <c r="C40" s="24">
        <v>6900000</v>
      </c>
      <c r="D40" s="24"/>
      <c r="E40" s="24"/>
      <c r="F40" s="24"/>
      <c r="G40" s="24">
        <v>6900000</v>
      </c>
      <c r="H40" s="24"/>
      <c r="I40" s="24"/>
      <c r="J40" s="24"/>
      <c r="K40" s="24"/>
      <c r="L40" s="24"/>
      <c r="M40" s="24"/>
      <c r="N40" s="24"/>
      <c r="O40" s="24"/>
    </row>
    <row r="41" ht="18.75" customHeight="1" spans="1:15">
      <c r="A41" s="177" t="s">
        <v>123</v>
      </c>
      <c r="B41" s="178" t="s">
        <v>123</v>
      </c>
      <c r="C41" s="24">
        <v>28098105.5</v>
      </c>
      <c r="D41" s="24">
        <v>19459414.85</v>
      </c>
      <c r="E41" s="24">
        <v>10063614.85</v>
      </c>
      <c r="F41" s="24">
        <v>9395800</v>
      </c>
      <c r="G41" s="24">
        <v>6900000</v>
      </c>
      <c r="H41" s="24"/>
      <c r="I41" s="24"/>
      <c r="J41" s="24">
        <v>1738690.65</v>
      </c>
      <c r="K41" s="24"/>
      <c r="L41" s="24"/>
      <c r="M41" s="24"/>
      <c r="N41" s="24"/>
      <c r="O41" s="24">
        <v>1738690.65</v>
      </c>
    </row>
  </sheetData>
  <mergeCells count="11">
    <mergeCell ref="A3:O3"/>
    <mergeCell ref="A4:L4"/>
    <mergeCell ref="D5:F5"/>
    <mergeCell ref="J5:O5"/>
    <mergeCell ref="A41:B41"/>
    <mergeCell ref="A5:A6"/>
    <mergeCell ref="B5:B6"/>
    <mergeCell ref="C5:C6"/>
    <mergeCell ref="G5:G6"/>
    <mergeCell ref="H5:H6"/>
    <mergeCell ref="I5:I6"/>
  </mergeCells>
  <printOptions horizontalCentered="1"/>
  <pageMargins left="0.388888888888889" right="0.388888888888889" top="0.509027777777778" bottom="0.509027777777778" header="0.309027777777778" footer="0.309027777777778"/>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pane ySplit="1" topLeftCell="A8" activePane="bottomLeft" state="frozen"/>
      <selection/>
      <selection pane="bottomLeft" activeCell="B10" sqref="B10"/>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0" t="s">
        <v>124</v>
      </c>
    </row>
    <row r="3" ht="36" customHeight="1" spans="1:4">
      <c r="A3" s="6" t="str">
        <f>"2025"&amp;"年部门财政拨款收支预算总表"</f>
        <v>2025年部门财政拨款收支预算总表</v>
      </c>
      <c r="B3" s="158"/>
      <c r="C3" s="158"/>
      <c r="D3" s="158"/>
    </row>
    <row r="4" ht="18.75" customHeight="1" spans="1:4">
      <c r="A4" s="8" t="str">
        <f>"单位名称："&amp;"耿马傣族佤族自治县自然资源局"</f>
        <v>单位名称：耿马傣族佤族自治县自然资源局</v>
      </c>
      <c r="B4" s="159"/>
      <c r="C4" s="159"/>
      <c r="D4" s="40" t="s">
        <v>1</v>
      </c>
    </row>
    <row r="5" ht="18.75" customHeight="1" spans="1:4">
      <c r="A5" s="13" t="s">
        <v>2</v>
      </c>
      <c r="B5" s="15"/>
      <c r="C5" s="13" t="s">
        <v>3</v>
      </c>
      <c r="D5" s="15"/>
    </row>
    <row r="6" ht="18.75" customHeight="1" spans="1:4">
      <c r="A6" s="32" t="s">
        <v>4</v>
      </c>
      <c r="B6" s="107" t="str">
        <f t="shared" ref="B6:D6" si="0">"2025"&amp;"年预算数"</f>
        <v>2025年预算数</v>
      </c>
      <c r="C6" s="32" t="s">
        <v>125</v>
      </c>
      <c r="D6" s="107" t="str">
        <f t="shared" si="0"/>
        <v>2025年预算数</v>
      </c>
    </row>
    <row r="7" ht="18.75" customHeight="1" spans="1:4">
      <c r="A7" s="34"/>
      <c r="B7" s="19"/>
      <c r="C7" s="34"/>
      <c r="D7" s="19"/>
    </row>
    <row r="8" ht="18.75" customHeight="1" spans="1:4">
      <c r="A8" s="160" t="s">
        <v>126</v>
      </c>
      <c r="B8" s="24">
        <v>26359414.85</v>
      </c>
      <c r="C8" s="23" t="s">
        <v>127</v>
      </c>
      <c r="D8" s="24">
        <v>26359414.85</v>
      </c>
    </row>
    <row r="9" ht="18.75" customHeight="1" spans="1:4">
      <c r="A9" s="161" t="s">
        <v>128</v>
      </c>
      <c r="B9" s="24">
        <v>19459414.85</v>
      </c>
      <c r="C9" s="23" t="s">
        <v>129</v>
      </c>
      <c r="D9" s="24"/>
    </row>
    <row r="10" ht="18.75" customHeight="1" spans="1:4">
      <c r="A10" s="161" t="s">
        <v>130</v>
      </c>
      <c r="B10" s="24">
        <v>6900000</v>
      </c>
      <c r="C10" s="23" t="s">
        <v>131</v>
      </c>
      <c r="D10" s="24"/>
    </row>
    <row r="11" ht="18.75" customHeight="1" spans="1:4">
      <c r="A11" s="161" t="s">
        <v>132</v>
      </c>
      <c r="B11" s="24"/>
      <c r="C11" s="23" t="s">
        <v>133</v>
      </c>
      <c r="D11" s="24"/>
    </row>
    <row r="12" ht="18.75" customHeight="1" spans="1:4">
      <c r="A12" s="162" t="s">
        <v>134</v>
      </c>
      <c r="B12" s="24"/>
      <c r="C12" s="163" t="s">
        <v>135</v>
      </c>
      <c r="D12" s="24"/>
    </row>
    <row r="13" ht="18.75" customHeight="1" spans="1:4">
      <c r="A13" s="164" t="s">
        <v>128</v>
      </c>
      <c r="B13" s="24"/>
      <c r="C13" s="165" t="s">
        <v>136</v>
      </c>
      <c r="D13" s="24"/>
    </row>
    <row r="14" ht="18.75" customHeight="1" spans="1:4">
      <c r="A14" s="164" t="s">
        <v>130</v>
      </c>
      <c r="B14" s="24"/>
      <c r="C14" s="165" t="s">
        <v>137</v>
      </c>
      <c r="D14" s="24"/>
    </row>
    <row r="15" ht="18.75" customHeight="1" spans="1:4">
      <c r="A15" s="164" t="s">
        <v>132</v>
      </c>
      <c r="B15" s="24"/>
      <c r="C15" s="165" t="s">
        <v>138</v>
      </c>
      <c r="D15" s="24"/>
    </row>
    <row r="16" ht="18.75" customHeight="1" spans="1:4">
      <c r="A16" s="164" t="s">
        <v>26</v>
      </c>
      <c r="B16" s="24"/>
      <c r="C16" s="165" t="s">
        <v>139</v>
      </c>
      <c r="D16" s="24">
        <v>1523586.12</v>
      </c>
    </row>
    <row r="17" ht="18.75" customHeight="1" spans="1:4">
      <c r="A17" s="164" t="s">
        <v>26</v>
      </c>
      <c r="B17" s="24" t="s">
        <v>26</v>
      </c>
      <c r="C17" s="165" t="s">
        <v>140</v>
      </c>
      <c r="D17" s="24">
        <v>414755.75</v>
      </c>
    </row>
    <row r="18" ht="18.75" customHeight="1" spans="1:4">
      <c r="A18" s="166" t="s">
        <v>26</v>
      </c>
      <c r="B18" s="24" t="s">
        <v>26</v>
      </c>
      <c r="C18" s="165" t="s">
        <v>141</v>
      </c>
      <c r="D18" s="24">
        <v>530000</v>
      </c>
    </row>
    <row r="19" ht="18.75" customHeight="1" spans="1:4">
      <c r="A19" s="166" t="s">
        <v>26</v>
      </c>
      <c r="B19" s="24" t="s">
        <v>26</v>
      </c>
      <c r="C19" s="165" t="s">
        <v>142</v>
      </c>
      <c r="D19" s="24"/>
    </row>
    <row r="20" ht="18.75" customHeight="1" spans="1:4">
      <c r="A20" s="167" t="s">
        <v>26</v>
      </c>
      <c r="B20" s="24" t="s">
        <v>26</v>
      </c>
      <c r="C20" s="165" t="s">
        <v>143</v>
      </c>
      <c r="D20" s="24"/>
    </row>
    <row r="21" ht="18.75" customHeight="1" spans="1:4">
      <c r="A21" s="167" t="s">
        <v>26</v>
      </c>
      <c r="B21" s="24" t="s">
        <v>26</v>
      </c>
      <c r="C21" s="165" t="s">
        <v>144</v>
      </c>
      <c r="D21" s="24"/>
    </row>
    <row r="22" ht="18.75" customHeight="1" spans="1:4">
      <c r="A22" s="167" t="s">
        <v>26</v>
      </c>
      <c r="B22" s="24" t="s">
        <v>26</v>
      </c>
      <c r="C22" s="165" t="s">
        <v>145</v>
      </c>
      <c r="D22" s="24"/>
    </row>
    <row r="23" ht="18.75" customHeight="1" spans="1:4">
      <c r="A23" s="167" t="s">
        <v>26</v>
      </c>
      <c r="B23" s="24" t="s">
        <v>26</v>
      </c>
      <c r="C23" s="165" t="s">
        <v>146</v>
      </c>
      <c r="D23" s="24"/>
    </row>
    <row r="24" ht="18.75" customHeight="1" spans="1:4">
      <c r="A24" s="167" t="s">
        <v>26</v>
      </c>
      <c r="B24" s="24" t="s">
        <v>26</v>
      </c>
      <c r="C24" s="165" t="s">
        <v>147</v>
      </c>
      <c r="D24" s="24"/>
    </row>
    <row r="25" ht="18.75" customHeight="1" spans="1:4">
      <c r="A25" s="167" t="s">
        <v>26</v>
      </c>
      <c r="B25" s="24" t="s">
        <v>26</v>
      </c>
      <c r="C25" s="165" t="s">
        <v>148</v>
      </c>
      <c r="D25" s="24"/>
    </row>
    <row r="26" ht="18.75" customHeight="1" spans="1:4">
      <c r="A26" s="167" t="s">
        <v>26</v>
      </c>
      <c r="B26" s="24" t="s">
        <v>26</v>
      </c>
      <c r="C26" s="165" t="s">
        <v>149</v>
      </c>
      <c r="D26" s="24">
        <v>16094015.86</v>
      </c>
    </row>
    <row r="27" ht="18.75" customHeight="1" spans="1:4">
      <c r="A27" s="167" t="s">
        <v>26</v>
      </c>
      <c r="B27" s="24" t="s">
        <v>26</v>
      </c>
      <c r="C27" s="165" t="s">
        <v>150</v>
      </c>
      <c r="D27" s="24">
        <v>651057.12</v>
      </c>
    </row>
    <row r="28" ht="18.75" customHeight="1" spans="1:4">
      <c r="A28" s="167" t="s">
        <v>26</v>
      </c>
      <c r="B28" s="24" t="s">
        <v>26</v>
      </c>
      <c r="C28" s="165" t="s">
        <v>151</v>
      </c>
      <c r="D28" s="24"/>
    </row>
    <row r="29" ht="18.75" customHeight="1" spans="1:4">
      <c r="A29" s="167" t="s">
        <v>26</v>
      </c>
      <c r="B29" s="24" t="s">
        <v>26</v>
      </c>
      <c r="C29" s="165" t="s">
        <v>152</v>
      </c>
      <c r="D29" s="24"/>
    </row>
    <row r="30" ht="18.75" customHeight="1" spans="1:4">
      <c r="A30" s="167" t="s">
        <v>26</v>
      </c>
      <c r="B30" s="24" t="s">
        <v>26</v>
      </c>
      <c r="C30" s="165" t="s">
        <v>153</v>
      </c>
      <c r="D30" s="24">
        <v>246000</v>
      </c>
    </row>
    <row r="31" ht="18.75" customHeight="1" spans="1:4">
      <c r="A31" s="167" t="s">
        <v>26</v>
      </c>
      <c r="B31" s="24" t="s">
        <v>26</v>
      </c>
      <c r="C31" s="165" t="s">
        <v>154</v>
      </c>
      <c r="D31" s="24"/>
    </row>
    <row r="32" ht="18.75" customHeight="1" spans="1:4">
      <c r="A32" s="168" t="s">
        <v>26</v>
      </c>
      <c r="B32" s="24" t="s">
        <v>26</v>
      </c>
      <c r="C32" s="165" t="s">
        <v>155</v>
      </c>
      <c r="D32" s="24">
        <v>6900000</v>
      </c>
    </row>
    <row r="33" ht="18.75" customHeight="1" spans="1:4">
      <c r="A33" s="168" t="s">
        <v>26</v>
      </c>
      <c r="B33" s="24" t="s">
        <v>26</v>
      </c>
      <c r="C33" s="165" t="s">
        <v>156</v>
      </c>
      <c r="D33" s="24"/>
    </row>
    <row r="34" ht="18.75" customHeight="1" spans="1:4">
      <c r="A34" s="168" t="s">
        <v>26</v>
      </c>
      <c r="B34" s="24" t="s">
        <v>26</v>
      </c>
      <c r="C34" s="165" t="s">
        <v>157</v>
      </c>
      <c r="D34" s="24"/>
    </row>
    <row r="35" ht="18.75" customHeight="1" spans="1:4">
      <c r="A35" s="168" t="s">
        <v>26</v>
      </c>
      <c r="B35" s="24" t="s">
        <v>26</v>
      </c>
      <c r="C35" s="165" t="s">
        <v>158</v>
      </c>
      <c r="D35" s="24"/>
    </row>
    <row r="36" ht="18.75" customHeight="1" spans="1:4">
      <c r="A36" s="56" t="s">
        <v>159</v>
      </c>
      <c r="B36" s="169">
        <v>26359414.85</v>
      </c>
      <c r="C36" s="170" t="s">
        <v>51</v>
      </c>
      <c r="D36" s="169">
        <v>26359414.85</v>
      </c>
    </row>
  </sheetData>
  <mergeCells count="8">
    <mergeCell ref="A3:D3"/>
    <mergeCell ref="A4:B4"/>
    <mergeCell ref="A5:B5"/>
    <mergeCell ref="C5:D5"/>
    <mergeCell ref="A6:A7"/>
    <mergeCell ref="B6:B7"/>
    <mergeCell ref="C6:C7"/>
    <mergeCell ref="D6:D7"/>
  </mergeCells>
  <printOptions horizontalCentered="1"/>
  <pageMargins left="0.388888888888889" right="0.388888888888889" top="0.509027777777778" bottom="0.509027777777778" header="0.309027777777778" footer="0.309027777777778"/>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8"/>
  <sheetViews>
    <sheetView showZeros="0" workbookViewId="0">
      <pane ySplit="1" topLeftCell="A2" activePane="bottomLeft" state="frozen"/>
      <selection/>
      <selection pane="bottomLeft" activeCell="C27" sqref="C27"/>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49"/>
      <c r="F2" s="58"/>
      <c r="G2" s="40" t="s">
        <v>160</v>
      </c>
    </row>
    <row r="3" ht="39" customHeight="1" spans="1:7">
      <c r="A3" s="6" t="str">
        <f>"2025"&amp;"年一般公共预算支出预算表（按功能科目分类）"</f>
        <v>2025年一般公共预算支出预算表（按功能科目分类）</v>
      </c>
      <c r="B3" s="150"/>
      <c r="C3" s="150"/>
      <c r="D3" s="150"/>
      <c r="E3" s="150"/>
      <c r="F3" s="150"/>
      <c r="G3" s="150"/>
    </row>
    <row r="4" ht="18" customHeight="1" spans="1:7">
      <c r="A4" s="151" t="str">
        <f>"单位名称："&amp;"耿马傣族佤族自治县自然资源局"</f>
        <v>单位名称：耿马傣族佤族自治县自然资源局</v>
      </c>
      <c r="B4" s="30"/>
      <c r="C4" s="31"/>
      <c r="D4" s="31"/>
      <c r="E4" s="31"/>
      <c r="F4" s="102"/>
      <c r="G4" s="40" t="s">
        <v>1</v>
      </c>
    </row>
    <row r="5" ht="20.25" customHeight="1" spans="1:7">
      <c r="A5" s="152" t="s">
        <v>161</v>
      </c>
      <c r="B5" s="153"/>
      <c r="C5" s="107" t="s">
        <v>55</v>
      </c>
      <c r="D5" s="133" t="s">
        <v>75</v>
      </c>
      <c r="E5" s="14"/>
      <c r="F5" s="15"/>
      <c r="G5" s="126" t="s">
        <v>76</v>
      </c>
    </row>
    <row r="6" ht="20.25" customHeight="1" spans="1:7">
      <c r="A6" s="154" t="s">
        <v>73</v>
      </c>
      <c r="B6" s="154" t="s">
        <v>74</v>
      </c>
      <c r="C6" s="34"/>
      <c r="D6" s="67" t="s">
        <v>57</v>
      </c>
      <c r="E6" s="67" t="s">
        <v>162</v>
      </c>
      <c r="F6" s="67" t="s">
        <v>163</v>
      </c>
      <c r="G6" s="95"/>
    </row>
    <row r="7" ht="19.5" customHeight="1" spans="1:7">
      <c r="A7" s="154" t="s">
        <v>164</v>
      </c>
      <c r="B7" s="154" t="s">
        <v>165</v>
      </c>
      <c r="C7" s="154" t="s">
        <v>166</v>
      </c>
      <c r="D7" s="67">
        <v>4</v>
      </c>
      <c r="E7" s="155" t="s">
        <v>167</v>
      </c>
      <c r="F7" s="155" t="s">
        <v>168</v>
      </c>
      <c r="G7" s="154" t="s">
        <v>169</v>
      </c>
    </row>
    <row r="8" ht="18" customHeight="1" spans="1:7">
      <c r="A8" s="35" t="s">
        <v>84</v>
      </c>
      <c r="B8" s="35" t="s">
        <v>85</v>
      </c>
      <c r="C8" s="24">
        <v>1523586.12</v>
      </c>
      <c r="D8" s="24">
        <v>1523586.12</v>
      </c>
      <c r="E8" s="24">
        <v>1523586.12</v>
      </c>
      <c r="F8" s="24"/>
      <c r="G8" s="24"/>
    </row>
    <row r="9" ht="18" customHeight="1" spans="1:7">
      <c r="A9" s="121" t="s">
        <v>86</v>
      </c>
      <c r="B9" s="121" t="s">
        <v>170</v>
      </c>
      <c r="C9" s="24">
        <v>1472655.96</v>
      </c>
      <c r="D9" s="24">
        <v>1472655.96</v>
      </c>
      <c r="E9" s="24">
        <v>1472655.96</v>
      </c>
      <c r="F9" s="24"/>
      <c r="G9" s="24"/>
    </row>
    <row r="10" ht="18" customHeight="1" spans="1:7">
      <c r="A10" s="122" t="s">
        <v>87</v>
      </c>
      <c r="B10" s="122" t="s">
        <v>171</v>
      </c>
      <c r="C10" s="24">
        <v>604579.8</v>
      </c>
      <c r="D10" s="24">
        <v>604579.8</v>
      </c>
      <c r="E10" s="24">
        <v>604579.8</v>
      </c>
      <c r="F10" s="24"/>
      <c r="G10" s="24"/>
    </row>
    <row r="11" ht="18" customHeight="1" spans="1:7">
      <c r="A11" s="122" t="s">
        <v>88</v>
      </c>
      <c r="B11" s="122" t="s">
        <v>172</v>
      </c>
      <c r="C11" s="24">
        <v>868076.16</v>
      </c>
      <c r="D11" s="24">
        <v>868076.16</v>
      </c>
      <c r="E11" s="24">
        <v>868076.16</v>
      </c>
      <c r="F11" s="24"/>
      <c r="G11" s="24"/>
    </row>
    <row r="12" ht="18" customHeight="1" spans="1:7">
      <c r="A12" s="121" t="s">
        <v>89</v>
      </c>
      <c r="B12" s="121" t="s">
        <v>173</v>
      </c>
      <c r="C12" s="24">
        <v>50930.16</v>
      </c>
      <c r="D12" s="24">
        <v>50930.16</v>
      </c>
      <c r="E12" s="24">
        <v>50930.16</v>
      </c>
      <c r="F12" s="24"/>
      <c r="G12" s="24"/>
    </row>
    <row r="13" ht="18" customHeight="1" spans="1:7">
      <c r="A13" s="122" t="s">
        <v>90</v>
      </c>
      <c r="B13" s="122" t="s">
        <v>174</v>
      </c>
      <c r="C13" s="24">
        <v>50930.16</v>
      </c>
      <c r="D13" s="24">
        <v>50930.16</v>
      </c>
      <c r="E13" s="24">
        <v>50930.16</v>
      </c>
      <c r="F13" s="24"/>
      <c r="G13" s="24"/>
    </row>
    <row r="14" ht="18" customHeight="1" spans="1:7">
      <c r="A14" s="35" t="s">
        <v>91</v>
      </c>
      <c r="B14" s="35" t="s">
        <v>92</v>
      </c>
      <c r="C14" s="24">
        <v>414755.75</v>
      </c>
      <c r="D14" s="24">
        <v>414755.75</v>
      </c>
      <c r="E14" s="24">
        <v>414755.75</v>
      </c>
      <c r="F14" s="24"/>
      <c r="G14" s="24"/>
    </row>
    <row r="15" ht="18" customHeight="1" spans="1:7">
      <c r="A15" s="121" t="s">
        <v>93</v>
      </c>
      <c r="B15" s="121" t="s">
        <v>175</v>
      </c>
      <c r="C15" s="24">
        <v>414755.75</v>
      </c>
      <c r="D15" s="24">
        <v>414755.75</v>
      </c>
      <c r="E15" s="24">
        <v>414755.75</v>
      </c>
      <c r="F15" s="24"/>
      <c r="G15" s="24"/>
    </row>
    <row r="16" ht="18" customHeight="1" spans="1:7">
      <c r="A16" s="122" t="s">
        <v>94</v>
      </c>
      <c r="B16" s="122" t="s">
        <v>176</v>
      </c>
      <c r="C16" s="24">
        <v>270620.76</v>
      </c>
      <c r="D16" s="24">
        <v>270620.76</v>
      </c>
      <c r="E16" s="24">
        <v>270620.76</v>
      </c>
      <c r="F16" s="24"/>
      <c r="G16" s="24"/>
    </row>
    <row r="17" ht="18" customHeight="1" spans="1:7">
      <c r="A17" s="122" t="s">
        <v>95</v>
      </c>
      <c r="B17" s="122" t="s">
        <v>177</v>
      </c>
      <c r="C17" s="24">
        <v>114588.04</v>
      </c>
      <c r="D17" s="24">
        <v>114588.04</v>
      </c>
      <c r="E17" s="24">
        <v>114588.04</v>
      </c>
      <c r="F17" s="24"/>
      <c r="G17" s="24"/>
    </row>
    <row r="18" ht="18" customHeight="1" spans="1:7">
      <c r="A18" s="122" t="s">
        <v>96</v>
      </c>
      <c r="B18" s="122" t="s">
        <v>178</v>
      </c>
      <c r="C18" s="24">
        <v>29546.95</v>
      </c>
      <c r="D18" s="24">
        <v>29546.95</v>
      </c>
      <c r="E18" s="24">
        <v>29546.95</v>
      </c>
      <c r="F18" s="24"/>
      <c r="G18" s="24"/>
    </row>
    <row r="19" ht="18" customHeight="1" spans="1:7">
      <c r="A19" s="35" t="s">
        <v>97</v>
      </c>
      <c r="B19" s="35" t="s">
        <v>98</v>
      </c>
      <c r="C19" s="24">
        <v>530000</v>
      </c>
      <c r="D19" s="24"/>
      <c r="E19" s="24"/>
      <c r="F19" s="24"/>
      <c r="G19" s="24">
        <v>530000</v>
      </c>
    </row>
    <row r="20" ht="18" customHeight="1" spans="1:7">
      <c r="A20" s="121" t="s">
        <v>99</v>
      </c>
      <c r="B20" s="121" t="s">
        <v>179</v>
      </c>
      <c r="C20" s="24">
        <v>530000</v>
      </c>
      <c r="D20" s="24"/>
      <c r="E20" s="24"/>
      <c r="F20" s="24"/>
      <c r="G20" s="24">
        <v>530000</v>
      </c>
    </row>
    <row r="21" ht="18" customHeight="1" spans="1:7">
      <c r="A21" s="122" t="s">
        <v>100</v>
      </c>
      <c r="B21" s="122" t="s">
        <v>180</v>
      </c>
      <c r="C21" s="24">
        <v>530000</v>
      </c>
      <c r="D21" s="24"/>
      <c r="E21" s="24"/>
      <c r="F21" s="24"/>
      <c r="G21" s="24">
        <v>530000</v>
      </c>
    </row>
    <row r="22" ht="18" customHeight="1" spans="1:7">
      <c r="A22" s="35" t="s">
        <v>101</v>
      </c>
      <c r="B22" s="35" t="s">
        <v>102</v>
      </c>
      <c r="C22" s="24">
        <v>16094015.86</v>
      </c>
      <c r="D22" s="24">
        <v>7378215.86</v>
      </c>
      <c r="E22" s="24">
        <v>6693846.7</v>
      </c>
      <c r="F22" s="24">
        <v>684369.16</v>
      </c>
      <c r="G22" s="24">
        <v>8715800</v>
      </c>
    </row>
    <row r="23" ht="18" customHeight="1" spans="1:7">
      <c r="A23" s="121" t="s">
        <v>103</v>
      </c>
      <c r="B23" s="121" t="s">
        <v>181</v>
      </c>
      <c r="C23" s="24">
        <v>16094015.86</v>
      </c>
      <c r="D23" s="24">
        <v>7378215.86</v>
      </c>
      <c r="E23" s="24">
        <v>6693846.7</v>
      </c>
      <c r="F23" s="24">
        <v>684369.16</v>
      </c>
      <c r="G23" s="24">
        <v>8715800</v>
      </c>
    </row>
    <row r="24" ht="18" customHeight="1" spans="1:7">
      <c r="A24" s="122" t="s">
        <v>104</v>
      </c>
      <c r="B24" s="122" t="s">
        <v>182</v>
      </c>
      <c r="C24" s="24">
        <v>7378215.86</v>
      </c>
      <c r="D24" s="24">
        <v>7378215.86</v>
      </c>
      <c r="E24" s="24">
        <v>6693846.7</v>
      </c>
      <c r="F24" s="24">
        <v>684369.16</v>
      </c>
      <c r="G24" s="24"/>
    </row>
    <row r="25" ht="18" customHeight="1" spans="1:7">
      <c r="A25" s="122" t="s">
        <v>105</v>
      </c>
      <c r="B25" s="122" t="s">
        <v>183</v>
      </c>
      <c r="C25" s="24">
        <v>300000</v>
      </c>
      <c r="D25" s="24"/>
      <c r="E25" s="24"/>
      <c r="F25" s="24"/>
      <c r="G25" s="24">
        <v>300000</v>
      </c>
    </row>
    <row r="26" ht="18" customHeight="1" spans="1:7">
      <c r="A26" s="122" t="s">
        <v>106</v>
      </c>
      <c r="B26" s="122" t="s">
        <v>184</v>
      </c>
      <c r="C26" s="24">
        <v>1850000</v>
      </c>
      <c r="D26" s="24"/>
      <c r="E26" s="24"/>
      <c r="F26" s="24"/>
      <c r="G26" s="24">
        <v>1850000</v>
      </c>
    </row>
    <row r="27" ht="18" customHeight="1" spans="1:7">
      <c r="A27" s="122" t="s">
        <v>107</v>
      </c>
      <c r="B27" s="122" t="s">
        <v>185</v>
      </c>
      <c r="C27" s="24">
        <v>4500000</v>
      </c>
      <c r="D27" s="24"/>
      <c r="E27" s="24"/>
      <c r="F27" s="24"/>
      <c r="G27" s="24">
        <v>4500000</v>
      </c>
    </row>
    <row r="28" ht="18" customHeight="1" spans="1:7">
      <c r="A28" s="122" t="s">
        <v>108</v>
      </c>
      <c r="B28" s="122" t="s">
        <v>186</v>
      </c>
      <c r="C28" s="24">
        <v>100000</v>
      </c>
      <c r="D28" s="24"/>
      <c r="E28" s="24"/>
      <c r="F28" s="24"/>
      <c r="G28" s="24">
        <v>100000</v>
      </c>
    </row>
    <row r="29" ht="18" customHeight="1" spans="1:7">
      <c r="A29" s="122" t="s">
        <v>109</v>
      </c>
      <c r="B29" s="122" t="s">
        <v>187</v>
      </c>
      <c r="C29" s="24">
        <v>1200000</v>
      </c>
      <c r="D29" s="24"/>
      <c r="E29" s="24"/>
      <c r="F29" s="24"/>
      <c r="G29" s="24">
        <v>1200000</v>
      </c>
    </row>
    <row r="30" ht="18" customHeight="1" spans="1:7">
      <c r="A30" s="122" t="s">
        <v>110</v>
      </c>
      <c r="B30" s="122" t="s">
        <v>188</v>
      </c>
      <c r="C30" s="24">
        <v>200000</v>
      </c>
      <c r="D30" s="24"/>
      <c r="E30" s="24"/>
      <c r="F30" s="24"/>
      <c r="G30" s="24">
        <v>200000</v>
      </c>
    </row>
    <row r="31" ht="18" customHeight="1" spans="1:7">
      <c r="A31" s="122" t="s">
        <v>111</v>
      </c>
      <c r="B31" s="122" t="s">
        <v>189</v>
      </c>
      <c r="C31" s="24">
        <v>565800</v>
      </c>
      <c r="D31" s="24"/>
      <c r="E31" s="24"/>
      <c r="F31" s="24"/>
      <c r="G31" s="24">
        <v>565800</v>
      </c>
    </row>
    <row r="32" ht="18" customHeight="1" spans="1:7">
      <c r="A32" s="35" t="s">
        <v>112</v>
      </c>
      <c r="B32" s="35" t="s">
        <v>113</v>
      </c>
      <c r="C32" s="24">
        <v>651057.12</v>
      </c>
      <c r="D32" s="24">
        <v>651057.12</v>
      </c>
      <c r="E32" s="24">
        <v>651057.12</v>
      </c>
      <c r="F32" s="24"/>
      <c r="G32" s="24"/>
    </row>
    <row r="33" ht="18" customHeight="1" spans="1:7">
      <c r="A33" s="121" t="s">
        <v>114</v>
      </c>
      <c r="B33" s="121" t="s">
        <v>190</v>
      </c>
      <c r="C33" s="24">
        <v>651057.12</v>
      </c>
      <c r="D33" s="24">
        <v>651057.12</v>
      </c>
      <c r="E33" s="24">
        <v>651057.12</v>
      </c>
      <c r="F33" s="24"/>
      <c r="G33" s="24"/>
    </row>
    <row r="34" ht="18" customHeight="1" spans="1:7">
      <c r="A34" s="122" t="s">
        <v>115</v>
      </c>
      <c r="B34" s="122" t="s">
        <v>191</v>
      </c>
      <c r="C34" s="24">
        <v>651057.12</v>
      </c>
      <c r="D34" s="24">
        <v>651057.12</v>
      </c>
      <c r="E34" s="24">
        <v>651057.12</v>
      </c>
      <c r="F34" s="24"/>
      <c r="G34" s="24"/>
    </row>
    <row r="35" ht="18" customHeight="1" spans="1:7">
      <c r="A35" s="35" t="s">
        <v>116</v>
      </c>
      <c r="B35" s="35" t="s">
        <v>117</v>
      </c>
      <c r="C35" s="24">
        <v>246000</v>
      </c>
      <c r="D35" s="24">
        <v>96000</v>
      </c>
      <c r="E35" s="24">
        <v>96000</v>
      </c>
      <c r="F35" s="24"/>
      <c r="G35" s="24">
        <v>150000</v>
      </c>
    </row>
    <row r="36" ht="18" customHeight="1" spans="1:7">
      <c r="A36" s="121" t="s">
        <v>118</v>
      </c>
      <c r="B36" s="121" t="s">
        <v>192</v>
      </c>
      <c r="C36" s="24">
        <v>246000</v>
      </c>
      <c r="D36" s="24">
        <v>96000</v>
      </c>
      <c r="E36" s="24">
        <v>96000</v>
      </c>
      <c r="F36" s="24"/>
      <c r="G36" s="24">
        <v>150000</v>
      </c>
    </row>
    <row r="37" ht="18" customHeight="1" spans="1:7">
      <c r="A37" s="122" t="s">
        <v>119</v>
      </c>
      <c r="B37" s="122" t="s">
        <v>193</v>
      </c>
      <c r="C37" s="24">
        <v>246000</v>
      </c>
      <c r="D37" s="24">
        <v>96000</v>
      </c>
      <c r="E37" s="24">
        <v>96000</v>
      </c>
      <c r="F37" s="24"/>
      <c r="G37" s="24">
        <v>150000</v>
      </c>
    </row>
    <row r="38" ht="18" customHeight="1" spans="1:7">
      <c r="A38" s="156" t="s">
        <v>123</v>
      </c>
      <c r="B38" s="157" t="s">
        <v>123</v>
      </c>
      <c r="C38" s="24">
        <v>19459414.85</v>
      </c>
      <c r="D38" s="24">
        <v>10063614.85</v>
      </c>
      <c r="E38" s="24">
        <v>9379245.69</v>
      </c>
      <c r="F38" s="24">
        <v>684369.16</v>
      </c>
      <c r="G38" s="24">
        <v>9395800</v>
      </c>
    </row>
  </sheetData>
  <mergeCells count="7">
    <mergeCell ref="A3:G3"/>
    <mergeCell ref="A4:E4"/>
    <mergeCell ref="A5:B5"/>
    <mergeCell ref="D5:F5"/>
    <mergeCell ref="A38:B38"/>
    <mergeCell ref="C5:C6"/>
    <mergeCell ref="G5:G6"/>
  </mergeCells>
  <printOptions horizontalCentered="1"/>
  <pageMargins left="0.388888888888889" right="0.388888888888889" top="0.579166666666667" bottom="0.579166666666667"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showZeros="0" workbookViewId="0">
      <pane ySplit="1" topLeftCell="A2" activePane="bottomLeft" state="frozen"/>
      <selection/>
      <selection pane="bottomLeft" activeCell="A1" sqref="A1"/>
    </sheetView>
  </sheetViews>
  <sheetFormatPr defaultColWidth="9.14285714285714" defaultRowHeight="14.25" customHeight="1" outlineLevelRow="7" outlineLevelCol="5"/>
  <cols>
    <col min="1" max="1" width="23.5714285714286" customWidth="1"/>
    <col min="2" max="6" width="22.847619047619" customWidth="1"/>
  </cols>
  <sheetData>
    <row r="1" customHeight="1" spans="1:6">
      <c r="A1" s="142"/>
      <c r="B1" s="142"/>
      <c r="C1" s="142"/>
      <c r="D1" s="142"/>
      <c r="E1" s="142"/>
      <c r="F1" s="142"/>
    </row>
    <row r="2" ht="15" customHeight="1" spans="1:6">
      <c r="A2" s="143"/>
      <c r="B2" s="144"/>
      <c r="C2" s="63"/>
      <c r="F2" s="88" t="s">
        <v>194</v>
      </c>
    </row>
    <row r="3" ht="39" customHeight="1" spans="1:6">
      <c r="A3" s="131" t="str">
        <f>"2025"&amp;"年一般公共预算“三公”经费支出预算表"</f>
        <v>2025年一般公共预算“三公”经费支出预算表</v>
      </c>
      <c r="B3" s="52"/>
      <c r="C3" s="52"/>
      <c r="D3" s="52"/>
      <c r="E3" s="52"/>
      <c r="F3" s="52"/>
    </row>
    <row r="4" ht="18.75" customHeight="1" spans="1:6">
      <c r="A4" s="42" t="str">
        <f>"单位名称："&amp;"耿马傣族佤族自治县自然资源局"</f>
        <v>单位名称：耿马傣族佤族自治县自然资源局</v>
      </c>
      <c r="B4" s="144"/>
      <c r="C4" s="63"/>
      <c r="D4" s="31"/>
      <c r="F4" s="88" t="s">
        <v>195</v>
      </c>
    </row>
    <row r="5" ht="18.75" customHeight="1" spans="1:6">
      <c r="A5" s="11" t="s">
        <v>196</v>
      </c>
      <c r="B5" s="32" t="s">
        <v>197</v>
      </c>
      <c r="C5" s="13" t="s">
        <v>198</v>
      </c>
      <c r="D5" s="14"/>
      <c r="E5" s="15"/>
      <c r="F5" s="32" t="s">
        <v>199</v>
      </c>
    </row>
    <row r="6" ht="18.75" customHeight="1" spans="1:6">
      <c r="A6" s="18"/>
      <c r="B6" s="34"/>
      <c r="C6" s="67" t="s">
        <v>57</v>
      </c>
      <c r="D6" s="67" t="s">
        <v>200</v>
      </c>
      <c r="E6" s="67" t="s">
        <v>201</v>
      </c>
      <c r="F6" s="34"/>
    </row>
    <row r="7" ht="18.75" customHeight="1" spans="1:6">
      <c r="A7" s="145">
        <v>1</v>
      </c>
      <c r="B7" s="146">
        <v>2</v>
      </c>
      <c r="C7" s="147">
        <v>3</v>
      </c>
      <c r="D7" s="147">
        <v>4</v>
      </c>
      <c r="E7" s="147">
        <v>5</v>
      </c>
      <c r="F7" s="146">
        <v>6</v>
      </c>
    </row>
    <row r="8" ht="18.75" customHeight="1" spans="1:6">
      <c r="A8" s="148">
        <v>118000</v>
      </c>
      <c r="B8" s="148"/>
      <c r="C8" s="148">
        <v>100000</v>
      </c>
      <c r="D8" s="148"/>
      <c r="E8" s="148">
        <v>100000</v>
      </c>
      <c r="F8" s="148">
        <v>18000</v>
      </c>
    </row>
  </sheetData>
  <mergeCells count="6">
    <mergeCell ref="A3:F3"/>
    <mergeCell ref="A4:C4"/>
    <mergeCell ref="C5:E5"/>
    <mergeCell ref="A5:A6"/>
    <mergeCell ref="B5:B6"/>
    <mergeCell ref="F5:F6"/>
  </mergeCells>
  <printOptions horizontalCentered="1"/>
  <pageMargins left="0.388888888888889" right="0.388888888888889" top="0.579166666666667" bottom="0.579166666666667" header="0.509027777777778" footer="0.509027777777778"/>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9"/>
  <sheetViews>
    <sheetView showZeros="0" topLeftCell="B1" workbookViewId="0">
      <pane ySplit="1" topLeftCell="A22" activePane="bottomLeft" state="frozen"/>
      <selection/>
      <selection pane="bottomLeft" activeCell="G42" sqref="G42"/>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9"/>
      <c r="D2" s="130"/>
      <c r="E2" s="130"/>
      <c r="F2" s="130"/>
      <c r="G2" s="130"/>
      <c r="H2" s="68"/>
      <c r="I2" s="68"/>
      <c r="J2" s="68"/>
      <c r="K2" s="68"/>
      <c r="L2" s="68"/>
      <c r="M2" s="68"/>
      <c r="N2" s="31"/>
      <c r="O2" s="31"/>
      <c r="P2" s="31"/>
      <c r="Q2" s="68"/>
      <c r="U2" s="129"/>
      <c r="W2" s="39" t="s">
        <v>202</v>
      </c>
    </row>
    <row r="3" ht="39.75" customHeight="1" spans="1:23">
      <c r="A3" s="131" t="str">
        <f>"2025"&amp;"年部门基本支出预算表"</f>
        <v>2025年部门基本支出预算表</v>
      </c>
      <c r="B3" s="52"/>
      <c r="C3" s="52"/>
      <c r="D3" s="52"/>
      <c r="E3" s="52"/>
      <c r="F3" s="52"/>
      <c r="G3" s="52"/>
      <c r="H3" s="52"/>
      <c r="I3" s="52"/>
      <c r="J3" s="52"/>
      <c r="K3" s="52"/>
      <c r="L3" s="52"/>
      <c r="M3" s="52"/>
      <c r="N3" s="7"/>
      <c r="O3" s="7"/>
      <c r="P3" s="7"/>
      <c r="Q3" s="52"/>
      <c r="R3" s="52"/>
      <c r="S3" s="52"/>
      <c r="T3" s="52"/>
      <c r="U3" s="52"/>
      <c r="V3" s="52"/>
      <c r="W3" s="52"/>
    </row>
    <row r="4" ht="18.75" customHeight="1" spans="1:23">
      <c r="A4" s="8" t="str">
        <f>"单位名称："&amp;"耿马傣族佤族自治县自然资源局"</f>
        <v>单位名称：耿马傣族佤族自治县自然资源局</v>
      </c>
      <c r="B4" s="132"/>
      <c r="C4" s="132"/>
      <c r="D4" s="132"/>
      <c r="E4" s="132"/>
      <c r="F4" s="132"/>
      <c r="G4" s="132"/>
      <c r="H4" s="72"/>
      <c r="I4" s="72"/>
      <c r="J4" s="72"/>
      <c r="K4" s="72"/>
      <c r="L4" s="72"/>
      <c r="M4" s="72"/>
      <c r="N4" s="94"/>
      <c r="O4" s="94"/>
      <c r="P4" s="94"/>
      <c r="Q4" s="72"/>
      <c r="U4" s="129"/>
      <c r="W4" s="39" t="s">
        <v>195</v>
      </c>
    </row>
    <row r="5" ht="18" customHeight="1" spans="1:23">
      <c r="A5" s="11" t="s">
        <v>203</v>
      </c>
      <c r="B5" s="11" t="s">
        <v>204</v>
      </c>
      <c r="C5" s="11" t="s">
        <v>205</v>
      </c>
      <c r="D5" s="11" t="s">
        <v>206</v>
      </c>
      <c r="E5" s="11" t="s">
        <v>207</v>
      </c>
      <c r="F5" s="11" t="s">
        <v>208</v>
      </c>
      <c r="G5" s="11" t="s">
        <v>209</v>
      </c>
      <c r="H5" s="133" t="s">
        <v>210</v>
      </c>
      <c r="I5" s="65" t="s">
        <v>210</v>
      </c>
      <c r="J5" s="65"/>
      <c r="K5" s="65"/>
      <c r="L5" s="65"/>
      <c r="M5" s="65"/>
      <c r="N5" s="14"/>
      <c r="O5" s="14"/>
      <c r="P5" s="14"/>
      <c r="Q5" s="75" t="s">
        <v>61</v>
      </c>
      <c r="R5" s="65" t="s">
        <v>78</v>
      </c>
      <c r="S5" s="65"/>
      <c r="T5" s="65"/>
      <c r="U5" s="65"/>
      <c r="V5" s="65"/>
      <c r="W5" s="139"/>
    </row>
    <row r="6" ht="18" customHeight="1" spans="1:23">
      <c r="A6" s="16"/>
      <c r="B6" s="128"/>
      <c r="C6" s="16"/>
      <c r="D6" s="16"/>
      <c r="E6" s="16"/>
      <c r="F6" s="16"/>
      <c r="G6" s="16"/>
      <c r="H6" s="107" t="s">
        <v>211</v>
      </c>
      <c r="I6" s="133" t="s">
        <v>58</v>
      </c>
      <c r="J6" s="65"/>
      <c r="K6" s="65"/>
      <c r="L6" s="65"/>
      <c r="M6" s="139"/>
      <c r="N6" s="13" t="s">
        <v>212</v>
      </c>
      <c r="O6" s="14"/>
      <c r="P6" s="15"/>
      <c r="Q6" s="11" t="s">
        <v>61</v>
      </c>
      <c r="R6" s="133" t="s">
        <v>78</v>
      </c>
      <c r="S6" s="75" t="s">
        <v>64</v>
      </c>
      <c r="T6" s="65" t="s">
        <v>78</v>
      </c>
      <c r="U6" s="75" t="s">
        <v>66</v>
      </c>
      <c r="V6" s="75" t="s">
        <v>67</v>
      </c>
      <c r="W6" s="141" t="s">
        <v>68</v>
      </c>
    </row>
    <row r="7" ht="18.75" customHeight="1" spans="1:23">
      <c r="A7" s="33"/>
      <c r="B7" s="33"/>
      <c r="C7" s="33"/>
      <c r="D7" s="33"/>
      <c r="E7" s="33"/>
      <c r="F7" s="33"/>
      <c r="G7" s="33"/>
      <c r="H7" s="33"/>
      <c r="I7" s="140" t="s">
        <v>213</v>
      </c>
      <c r="J7" s="11" t="s">
        <v>214</v>
      </c>
      <c r="K7" s="11" t="s">
        <v>215</v>
      </c>
      <c r="L7" s="11" t="s">
        <v>216</v>
      </c>
      <c r="M7" s="11" t="s">
        <v>217</v>
      </c>
      <c r="N7" s="11" t="s">
        <v>58</v>
      </c>
      <c r="O7" s="11" t="s">
        <v>59</v>
      </c>
      <c r="P7" s="11" t="s">
        <v>60</v>
      </c>
      <c r="Q7" s="33"/>
      <c r="R7" s="11" t="s">
        <v>57</v>
      </c>
      <c r="S7" s="11" t="s">
        <v>64</v>
      </c>
      <c r="T7" s="11" t="s">
        <v>218</v>
      </c>
      <c r="U7" s="11" t="s">
        <v>66</v>
      </c>
      <c r="V7" s="11" t="s">
        <v>67</v>
      </c>
      <c r="W7" s="11" t="s">
        <v>68</v>
      </c>
    </row>
    <row r="8" ht="37.5" customHeight="1" spans="1:23">
      <c r="A8" s="110"/>
      <c r="B8" s="110"/>
      <c r="C8" s="110"/>
      <c r="D8" s="110"/>
      <c r="E8" s="110"/>
      <c r="F8" s="110"/>
      <c r="G8" s="110"/>
      <c r="H8" s="110"/>
      <c r="I8" s="93"/>
      <c r="J8" s="18" t="s">
        <v>219</v>
      </c>
      <c r="K8" s="18" t="s">
        <v>215</v>
      </c>
      <c r="L8" s="18" t="s">
        <v>216</v>
      </c>
      <c r="M8" s="18" t="s">
        <v>217</v>
      </c>
      <c r="N8" s="18" t="s">
        <v>215</v>
      </c>
      <c r="O8" s="18" t="s">
        <v>216</v>
      </c>
      <c r="P8" s="18" t="s">
        <v>217</v>
      </c>
      <c r="Q8" s="18" t="s">
        <v>61</v>
      </c>
      <c r="R8" s="18" t="s">
        <v>57</v>
      </c>
      <c r="S8" s="18" t="s">
        <v>64</v>
      </c>
      <c r="T8" s="18" t="s">
        <v>218</v>
      </c>
      <c r="U8" s="18" t="s">
        <v>66</v>
      </c>
      <c r="V8" s="18" t="s">
        <v>67</v>
      </c>
      <c r="W8" s="18" t="s">
        <v>68</v>
      </c>
    </row>
    <row r="9" ht="19.5" customHeight="1" spans="1:23">
      <c r="A9" s="134">
        <v>1</v>
      </c>
      <c r="B9" s="134">
        <v>2</v>
      </c>
      <c r="C9" s="134">
        <v>3</v>
      </c>
      <c r="D9" s="134">
        <v>4</v>
      </c>
      <c r="E9" s="134">
        <v>5</v>
      </c>
      <c r="F9" s="134">
        <v>6</v>
      </c>
      <c r="G9" s="134">
        <v>7</v>
      </c>
      <c r="H9" s="134">
        <v>8</v>
      </c>
      <c r="I9" s="134">
        <v>9</v>
      </c>
      <c r="J9" s="134">
        <v>10</v>
      </c>
      <c r="K9" s="134">
        <v>11</v>
      </c>
      <c r="L9" s="134">
        <v>12</v>
      </c>
      <c r="M9" s="134">
        <v>13</v>
      </c>
      <c r="N9" s="134">
        <v>14</v>
      </c>
      <c r="O9" s="134">
        <v>15</v>
      </c>
      <c r="P9" s="134">
        <v>16</v>
      </c>
      <c r="Q9" s="134">
        <v>17</v>
      </c>
      <c r="R9" s="134">
        <v>18</v>
      </c>
      <c r="S9" s="134">
        <v>19</v>
      </c>
      <c r="T9" s="134">
        <v>20</v>
      </c>
      <c r="U9" s="134">
        <v>21</v>
      </c>
      <c r="V9" s="134">
        <v>22</v>
      </c>
      <c r="W9" s="134">
        <v>23</v>
      </c>
    </row>
    <row r="10" ht="21" customHeight="1" spans="1:23">
      <c r="A10" s="135" t="s">
        <v>70</v>
      </c>
      <c r="B10" s="135"/>
      <c r="C10" s="135"/>
      <c r="D10" s="135"/>
      <c r="E10" s="135"/>
      <c r="F10" s="135"/>
      <c r="G10" s="135"/>
      <c r="H10" s="24">
        <v>10063614.85</v>
      </c>
      <c r="I10" s="24">
        <v>10063614.85</v>
      </c>
      <c r="J10" s="24"/>
      <c r="K10" s="24"/>
      <c r="L10" s="24">
        <v>10063614.85</v>
      </c>
      <c r="M10" s="24"/>
      <c r="N10" s="24"/>
      <c r="O10" s="24"/>
      <c r="P10" s="24"/>
      <c r="Q10" s="24"/>
      <c r="R10" s="24"/>
      <c r="S10" s="24"/>
      <c r="T10" s="24"/>
      <c r="U10" s="24"/>
      <c r="V10" s="24"/>
      <c r="W10" s="24"/>
    </row>
    <row r="11" ht="21" customHeight="1" spans="1:23">
      <c r="A11" s="136" t="s">
        <v>70</v>
      </c>
      <c r="B11" s="22"/>
      <c r="C11" s="22"/>
      <c r="D11" s="22"/>
      <c r="E11" s="22"/>
      <c r="F11" s="22"/>
      <c r="G11" s="22"/>
      <c r="H11" s="24">
        <v>10063614.85</v>
      </c>
      <c r="I11" s="24">
        <v>10063614.85</v>
      </c>
      <c r="J11" s="24"/>
      <c r="K11" s="24"/>
      <c r="L11" s="24">
        <v>10063614.85</v>
      </c>
      <c r="M11" s="24"/>
      <c r="N11" s="24"/>
      <c r="O11" s="24"/>
      <c r="P11" s="24"/>
      <c r="Q11" s="24"/>
      <c r="R11" s="24"/>
      <c r="S11" s="24"/>
      <c r="T11" s="24"/>
      <c r="U11" s="24"/>
      <c r="V11" s="24"/>
      <c r="W11" s="24"/>
    </row>
    <row r="12" ht="21" customHeight="1" spans="1:23">
      <c r="A12" s="136" t="s">
        <v>70</v>
      </c>
      <c r="B12" s="22" t="s">
        <v>220</v>
      </c>
      <c r="C12" s="22" t="s">
        <v>221</v>
      </c>
      <c r="D12" s="22" t="s">
        <v>104</v>
      </c>
      <c r="E12" s="22" t="s">
        <v>182</v>
      </c>
      <c r="F12" s="22" t="s">
        <v>222</v>
      </c>
      <c r="G12" s="22" t="s">
        <v>223</v>
      </c>
      <c r="H12" s="24">
        <v>1492404</v>
      </c>
      <c r="I12" s="24">
        <v>1492404</v>
      </c>
      <c r="J12" s="24"/>
      <c r="K12" s="24"/>
      <c r="L12" s="24">
        <v>1492404</v>
      </c>
      <c r="M12" s="24"/>
      <c r="N12" s="24"/>
      <c r="O12" s="24"/>
      <c r="P12" s="24"/>
      <c r="Q12" s="24"/>
      <c r="R12" s="24"/>
      <c r="S12" s="24"/>
      <c r="T12" s="24"/>
      <c r="U12" s="24"/>
      <c r="V12" s="24"/>
      <c r="W12" s="24"/>
    </row>
    <row r="13" ht="21" customHeight="1" spans="1:23">
      <c r="A13" s="136" t="s">
        <v>70</v>
      </c>
      <c r="B13" s="22" t="s">
        <v>224</v>
      </c>
      <c r="C13" s="22" t="s">
        <v>225</v>
      </c>
      <c r="D13" s="22" t="s">
        <v>104</v>
      </c>
      <c r="E13" s="22" t="s">
        <v>182</v>
      </c>
      <c r="F13" s="22" t="s">
        <v>222</v>
      </c>
      <c r="G13" s="22" t="s">
        <v>223</v>
      </c>
      <c r="H13" s="24">
        <v>697728</v>
      </c>
      <c r="I13" s="24">
        <v>697728</v>
      </c>
      <c r="J13" s="24"/>
      <c r="K13" s="24"/>
      <c r="L13" s="24">
        <v>697728</v>
      </c>
      <c r="M13" s="24"/>
      <c r="N13" s="24"/>
      <c r="O13" s="24"/>
      <c r="P13" s="24"/>
      <c r="Q13" s="24"/>
      <c r="R13" s="24"/>
      <c r="S13" s="24"/>
      <c r="T13" s="24"/>
      <c r="U13" s="24"/>
      <c r="V13" s="24"/>
      <c r="W13" s="24"/>
    </row>
    <row r="14" ht="21" customHeight="1" spans="1:23">
      <c r="A14" s="136" t="s">
        <v>70</v>
      </c>
      <c r="B14" s="22" t="s">
        <v>220</v>
      </c>
      <c r="C14" s="22" t="s">
        <v>221</v>
      </c>
      <c r="D14" s="22" t="s">
        <v>104</v>
      </c>
      <c r="E14" s="22" t="s">
        <v>182</v>
      </c>
      <c r="F14" s="22" t="s">
        <v>226</v>
      </c>
      <c r="G14" s="22" t="s">
        <v>227</v>
      </c>
      <c r="H14" s="24">
        <v>388200</v>
      </c>
      <c r="I14" s="24">
        <v>388200</v>
      </c>
      <c r="J14" s="24"/>
      <c r="K14" s="24"/>
      <c r="L14" s="24">
        <v>388200</v>
      </c>
      <c r="M14" s="24"/>
      <c r="N14" s="24"/>
      <c r="O14" s="24"/>
      <c r="P14" s="24"/>
      <c r="Q14" s="24"/>
      <c r="R14" s="24"/>
      <c r="S14" s="24"/>
      <c r="T14" s="24"/>
      <c r="U14" s="24"/>
      <c r="V14" s="24"/>
      <c r="W14" s="24"/>
    </row>
    <row r="15" ht="21" customHeight="1" spans="1:23">
      <c r="A15" s="136" t="s">
        <v>70</v>
      </c>
      <c r="B15" s="22" t="s">
        <v>228</v>
      </c>
      <c r="C15" s="22" t="s">
        <v>229</v>
      </c>
      <c r="D15" s="22" t="s">
        <v>104</v>
      </c>
      <c r="E15" s="22" t="s">
        <v>182</v>
      </c>
      <c r="F15" s="22" t="s">
        <v>226</v>
      </c>
      <c r="G15" s="22" t="s">
        <v>227</v>
      </c>
      <c r="H15" s="24">
        <v>114000</v>
      </c>
      <c r="I15" s="24">
        <v>114000</v>
      </c>
      <c r="J15" s="24"/>
      <c r="K15" s="24"/>
      <c r="L15" s="24">
        <v>114000</v>
      </c>
      <c r="M15" s="24"/>
      <c r="N15" s="24"/>
      <c r="O15" s="24"/>
      <c r="P15" s="24"/>
      <c r="Q15" s="24"/>
      <c r="R15" s="24"/>
      <c r="S15" s="24"/>
      <c r="T15" s="24"/>
      <c r="U15" s="24"/>
      <c r="V15" s="24"/>
      <c r="W15" s="24"/>
    </row>
    <row r="16" ht="21" customHeight="1" spans="1:23">
      <c r="A16" s="136" t="s">
        <v>70</v>
      </c>
      <c r="B16" s="22" t="s">
        <v>220</v>
      </c>
      <c r="C16" s="22" t="s">
        <v>221</v>
      </c>
      <c r="D16" s="22" t="s">
        <v>104</v>
      </c>
      <c r="E16" s="22" t="s">
        <v>182</v>
      </c>
      <c r="F16" s="22" t="s">
        <v>226</v>
      </c>
      <c r="G16" s="22" t="s">
        <v>227</v>
      </c>
      <c r="H16" s="24">
        <v>1686216</v>
      </c>
      <c r="I16" s="24">
        <v>1686216</v>
      </c>
      <c r="J16" s="24"/>
      <c r="K16" s="24"/>
      <c r="L16" s="24">
        <v>1686216</v>
      </c>
      <c r="M16" s="24"/>
      <c r="N16" s="24"/>
      <c r="O16" s="24"/>
      <c r="P16" s="24"/>
      <c r="Q16" s="24"/>
      <c r="R16" s="24"/>
      <c r="S16" s="24"/>
      <c r="T16" s="24"/>
      <c r="U16" s="24"/>
      <c r="V16" s="24"/>
      <c r="W16" s="24"/>
    </row>
    <row r="17" ht="21" customHeight="1" spans="1:23">
      <c r="A17" s="136" t="s">
        <v>70</v>
      </c>
      <c r="B17" s="22" t="s">
        <v>224</v>
      </c>
      <c r="C17" s="22" t="s">
        <v>225</v>
      </c>
      <c r="D17" s="22" t="s">
        <v>104</v>
      </c>
      <c r="E17" s="22" t="s">
        <v>182</v>
      </c>
      <c r="F17" s="22" t="s">
        <v>226</v>
      </c>
      <c r="G17" s="22" t="s">
        <v>227</v>
      </c>
      <c r="H17" s="24">
        <v>149760</v>
      </c>
      <c r="I17" s="24">
        <v>149760</v>
      </c>
      <c r="J17" s="24"/>
      <c r="K17" s="24"/>
      <c r="L17" s="24">
        <v>149760</v>
      </c>
      <c r="M17" s="24"/>
      <c r="N17" s="24"/>
      <c r="O17" s="24"/>
      <c r="P17" s="24"/>
      <c r="Q17" s="24"/>
      <c r="R17" s="24"/>
      <c r="S17" s="24"/>
      <c r="T17" s="24"/>
      <c r="U17" s="24"/>
      <c r="V17" s="24"/>
      <c r="W17" s="24"/>
    </row>
    <row r="18" ht="21" customHeight="1" spans="1:23">
      <c r="A18" s="136" t="s">
        <v>70</v>
      </c>
      <c r="B18" s="22" t="s">
        <v>220</v>
      </c>
      <c r="C18" s="22" t="s">
        <v>221</v>
      </c>
      <c r="D18" s="22" t="s">
        <v>104</v>
      </c>
      <c r="E18" s="22" t="s">
        <v>182</v>
      </c>
      <c r="F18" s="22" t="s">
        <v>230</v>
      </c>
      <c r="G18" s="22" t="s">
        <v>231</v>
      </c>
      <c r="H18" s="24">
        <v>124367</v>
      </c>
      <c r="I18" s="24">
        <v>124367</v>
      </c>
      <c r="J18" s="24"/>
      <c r="K18" s="24"/>
      <c r="L18" s="24">
        <v>124367</v>
      </c>
      <c r="M18" s="24"/>
      <c r="N18" s="24"/>
      <c r="O18" s="24"/>
      <c r="P18" s="24"/>
      <c r="Q18" s="24"/>
      <c r="R18" s="24"/>
      <c r="S18" s="24"/>
      <c r="T18" s="24"/>
      <c r="U18" s="24"/>
      <c r="V18" s="24"/>
      <c r="W18" s="24"/>
    </row>
    <row r="19" ht="21" customHeight="1" spans="1:23">
      <c r="A19" s="136" t="s">
        <v>70</v>
      </c>
      <c r="B19" s="22" t="s">
        <v>232</v>
      </c>
      <c r="C19" s="22" t="s">
        <v>233</v>
      </c>
      <c r="D19" s="22" t="s">
        <v>104</v>
      </c>
      <c r="E19" s="22" t="s">
        <v>182</v>
      </c>
      <c r="F19" s="22" t="s">
        <v>230</v>
      </c>
      <c r="G19" s="22" t="s">
        <v>231</v>
      </c>
      <c r="H19" s="24">
        <v>632940</v>
      </c>
      <c r="I19" s="24">
        <v>632940</v>
      </c>
      <c r="J19" s="24"/>
      <c r="K19" s="24"/>
      <c r="L19" s="24">
        <v>632940</v>
      </c>
      <c r="M19" s="24"/>
      <c r="N19" s="24"/>
      <c r="O19" s="24"/>
      <c r="P19" s="24"/>
      <c r="Q19" s="24"/>
      <c r="R19" s="24"/>
      <c r="S19" s="24"/>
      <c r="T19" s="24"/>
      <c r="U19" s="24"/>
      <c r="V19" s="24"/>
      <c r="W19" s="24"/>
    </row>
    <row r="20" ht="21" customHeight="1" spans="1:23">
      <c r="A20" s="136" t="s">
        <v>70</v>
      </c>
      <c r="B20" s="22" t="s">
        <v>234</v>
      </c>
      <c r="C20" s="22" t="s">
        <v>235</v>
      </c>
      <c r="D20" s="22" t="s">
        <v>104</v>
      </c>
      <c r="E20" s="22" t="s">
        <v>182</v>
      </c>
      <c r="F20" s="22" t="s">
        <v>236</v>
      </c>
      <c r="G20" s="22" t="s">
        <v>237</v>
      </c>
      <c r="H20" s="24">
        <v>522108</v>
      </c>
      <c r="I20" s="24">
        <v>522108</v>
      </c>
      <c r="J20" s="24"/>
      <c r="K20" s="24"/>
      <c r="L20" s="24">
        <v>522108</v>
      </c>
      <c r="M20" s="24"/>
      <c r="N20" s="24"/>
      <c r="O20" s="24"/>
      <c r="P20" s="24"/>
      <c r="Q20" s="24"/>
      <c r="R20" s="24"/>
      <c r="S20" s="24"/>
      <c r="T20" s="24"/>
      <c r="U20" s="24"/>
      <c r="V20" s="24"/>
      <c r="W20" s="24"/>
    </row>
    <row r="21" ht="21" customHeight="1" spans="1:23">
      <c r="A21" s="136" t="s">
        <v>70</v>
      </c>
      <c r="B21" s="22" t="s">
        <v>238</v>
      </c>
      <c r="C21" s="22" t="s">
        <v>239</v>
      </c>
      <c r="D21" s="22" t="s">
        <v>104</v>
      </c>
      <c r="E21" s="22" t="s">
        <v>182</v>
      </c>
      <c r="F21" s="22" t="s">
        <v>236</v>
      </c>
      <c r="G21" s="22" t="s">
        <v>237</v>
      </c>
      <c r="H21" s="24">
        <v>342000</v>
      </c>
      <c r="I21" s="24">
        <v>342000</v>
      </c>
      <c r="J21" s="24"/>
      <c r="K21" s="24"/>
      <c r="L21" s="24">
        <v>342000</v>
      </c>
      <c r="M21" s="24"/>
      <c r="N21" s="24"/>
      <c r="O21" s="24"/>
      <c r="P21" s="24"/>
      <c r="Q21" s="24"/>
      <c r="R21" s="24"/>
      <c r="S21" s="24"/>
      <c r="T21" s="24"/>
      <c r="U21" s="24"/>
      <c r="V21" s="24"/>
      <c r="W21" s="24"/>
    </row>
    <row r="22" ht="21" customHeight="1" spans="1:23">
      <c r="A22" s="136" t="s">
        <v>70</v>
      </c>
      <c r="B22" s="22" t="s">
        <v>240</v>
      </c>
      <c r="C22" s="22" t="s">
        <v>241</v>
      </c>
      <c r="D22" s="22" t="s">
        <v>104</v>
      </c>
      <c r="E22" s="22" t="s">
        <v>182</v>
      </c>
      <c r="F22" s="22" t="s">
        <v>236</v>
      </c>
      <c r="G22" s="22" t="s">
        <v>237</v>
      </c>
      <c r="H22" s="24">
        <v>244320</v>
      </c>
      <c r="I22" s="24">
        <v>244320</v>
      </c>
      <c r="J22" s="24"/>
      <c r="K22" s="24"/>
      <c r="L22" s="24">
        <v>244320</v>
      </c>
      <c r="M22" s="24"/>
      <c r="N22" s="24"/>
      <c r="O22" s="24"/>
      <c r="P22" s="24"/>
      <c r="Q22" s="24"/>
      <c r="R22" s="24"/>
      <c r="S22" s="24"/>
      <c r="T22" s="24"/>
      <c r="U22" s="24"/>
      <c r="V22" s="24"/>
      <c r="W22" s="24"/>
    </row>
    <row r="23" ht="21" customHeight="1" spans="1:23">
      <c r="A23" s="136" t="s">
        <v>70</v>
      </c>
      <c r="B23" s="22" t="s">
        <v>242</v>
      </c>
      <c r="C23" s="22" t="s">
        <v>243</v>
      </c>
      <c r="D23" s="22" t="s">
        <v>88</v>
      </c>
      <c r="E23" s="22" t="s">
        <v>172</v>
      </c>
      <c r="F23" s="22" t="s">
        <v>244</v>
      </c>
      <c r="G23" s="22" t="s">
        <v>245</v>
      </c>
      <c r="H23" s="24">
        <v>868076.16</v>
      </c>
      <c r="I23" s="24">
        <v>868076.16</v>
      </c>
      <c r="J23" s="24"/>
      <c r="K23" s="24"/>
      <c r="L23" s="24">
        <v>868076.16</v>
      </c>
      <c r="M23" s="24"/>
      <c r="N23" s="24"/>
      <c r="O23" s="24"/>
      <c r="P23" s="24"/>
      <c r="Q23" s="24"/>
      <c r="R23" s="24"/>
      <c r="S23" s="24"/>
      <c r="T23" s="24"/>
      <c r="U23" s="24"/>
      <c r="V23" s="24"/>
      <c r="W23" s="24"/>
    </row>
    <row r="24" ht="21" customHeight="1" spans="1:23">
      <c r="A24" s="136" t="s">
        <v>70</v>
      </c>
      <c r="B24" s="22" t="s">
        <v>242</v>
      </c>
      <c r="C24" s="22" t="s">
        <v>243</v>
      </c>
      <c r="D24" s="22" t="s">
        <v>246</v>
      </c>
      <c r="E24" s="22" t="s">
        <v>247</v>
      </c>
      <c r="F24" s="22" t="s">
        <v>248</v>
      </c>
      <c r="G24" s="22" t="s">
        <v>249</v>
      </c>
      <c r="H24" s="24"/>
      <c r="I24" s="24"/>
      <c r="J24" s="24"/>
      <c r="K24" s="24"/>
      <c r="L24" s="24"/>
      <c r="M24" s="24"/>
      <c r="N24" s="24"/>
      <c r="O24" s="24"/>
      <c r="P24" s="24"/>
      <c r="Q24" s="24"/>
      <c r="R24" s="24"/>
      <c r="S24" s="24"/>
      <c r="T24" s="24"/>
      <c r="U24" s="24"/>
      <c r="V24" s="24"/>
      <c r="W24" s="24"/>
    </row>
    <row r="25" ht="21" customHeight="1" spans="1:23">
      <c r="A25" s="136" t="s">
        <v>70</v>
      </c>
      <c r="B25" s="22" t="s">
        <v>242</v>
      </c>
      <c r="C25" s="22" t="s">
        <v>243</v>
      </c>
      <c r="D25" s="22" t="s">
        <v>94</v>
      </c>
      <c r="E25" s="22" t="s">
        <v>176</v>
      </c>
      <c r="F25" s="22" t="s">
        <v>250</v>
      </c>
      <c r="G25" s="22" t="s">
        <v>251</v>
      </c>
      <c r="H25" s="24">
        <v>270620.76</v>
      </c>
      <c r="I25" s="24">
        <v>270620.76</v>
      </c>
      <c r="J25" s="24"/>
      <c r="K25" s="24"/>
      <c r="L25" s="24">
        <v>270620.76</v>
      </c>
      <c r="M25" s="24"/>
      <c r="N25" s="24"/>
      <c r="O25" s="24"/>
      <c r="P25" s="24"/>
      <c r="Q25" s="24"/>
      <c r="R25" s="24"/>
      <c r="S25" s="24"/>
      <c r="T25" s="24"/>
      <c r="U25" s="24"/>
      <c r="V25" s="24"/>
      <c r="W25" s="24"/>
    </row>
    <row r="26" ht="21" customHeight="1" spans="1:23">
      <c r="A26" s="136" t="s">
        <v>70</v>
      </c>
      <c r="B26" s="22" t="s">
        <v>242</v>
      </c>
      <c r="C26" s="22" t="s">
        <v>243</v>
      </c>
      <c r="D26" s="22" t="s">
        <v>95</v>
      </c>
      <c r="E26" s="22" t="s">
        <v>177</v>
      </c>
      <c r="F26" s="22" t="s">
        <v>250</v>
      </c>
      <c r="G26" s="22" t="s">
        <v>251</v>
      </c>
      <c r="H26" s="24">
        <v>114588.04</v>
      </c>
      <c r="I26" s="24">
        <v>114588.04</v>
      </c>
      <c r="J26" s="24"/>
      <c r="K26" s="24"/>
      <c r="L26" s="24">
        <v>114588.04</v>
      </c>
      <c r="M26" s="24"/>
      <c r="N26" s="24"/>
      <c r="O26" s="24"/>
      <c r="P26" s="24"/>
      <c r="Q26" s="24"/>
      <c r="R26" s="24"/>
      <c r="S26" s="24"/>
      <c r="T26" s="24"/>
      <c r="U26" s="24"/>
      <c r="V26" s="24"/>
      <c r="W26" s="24"/>
    </row>
    <row r="27" ht="21" customHeight="1" spans="1:23">
      <c r="A27" s="136" t="s">
        <v>70</v>
      </c>
      <c r="B27" s="22" t="s">
        <v>242</v>
      </c>
      <c r="C27" s="22" t="s">
        <v>243</v>
      </c>
      <c r="D27" s="22" t="s">
        <v>252</v>
      </c>
      <c r="E27" s="22" t="s">
        <v>253</v>
      </c>
      <c r="F27" s="22" t="s">
        <v>254</v>
      </c>
      <c r="G27" s="22" t="s">
        <v>255</v>
      </c>
      <c r="H27" s="24"/>
      <c r="I27" s="24"/>
      <c r="J27" s="24"/>
      <c r="K27" s="24"/>
      <c r="L27" s="24"/>
      <c r="M27" s="24"/>
      <c r="N27" s="24"/>
      <c r="O27" s="24"/>
      <c r="P27" s="24"/>
      <c r="Q27" s="24"/>
      <c r="R27" s="24"/>
      <c r="S27" s="24"/>
      <c r="T27" s="24"/>
      <c r="U27" s="24"/>
      <c r="V27" s="24"/>
      <c r="W27" s="24"/>
    </row>
    <row r="28" ht="21" customHeight="1" spans="1:23">
      <c r="A28" s="136" t="s">
        <v>70</v>
      </c>
      <c r="B28" s="22" t="s">
        <v>242</v>
      </c>
      <c r="C28" s="22" t="s">
        <v>243</v>
      </c>
      <c r="D28" s="22" t="s">
        <v>104</v>
      </c>
      <c r="E28" s="22" t="s">
        <v>182</v>
      </c>
      <c r="F28" s="22" t="s">
        <v>256</v>
      </c>
      <c r="G28" s="22" t="s">
        <v>257</v>
      </c>
      <c r="H28" s="24">
        <v>15124.7</v>
      </c>
      <c r="I28" s="24">
        <v>15124.7</v>
      </c>
      <c r="J28" s="24"/>
      <c r="K28" s="24"/>
      <c r="L28" s="24">
        <v>15124.7</v>
      </c>
      <c r="M28" s="24"/>
      <c r="N28" s="24"/>
      <c r="O28" s="24"/>
      <c r="P28" s="24"/>
      <c r="Q28" s="24"/>
      <c r="R28" s="24"/>
      <c r="S28" s="24"/>
      <c r="T28" s="24"/>
      <c r="U28" s="24"/>
      <c r="V28" s="24"/>
      <c r="W28" s="24"/>
    </row>
    <row r="29" ht="21" customHeight="1" spans="1:23">
      <c r="A29" s="136" t="s">
        <v>70</v>
      </c>
      <c r="B29" s="22" t="s">
        <v>242</v>
      </c>
      <c r="C29" s="22" t="s">
        <v>243</v>
      </c>
      <c r="D29" s="22" t="s">
        <v>96</v>
      </c>
      <c r="E29" s="22" t="s">
        <v>178</v>
      </c>
      <c r="F29" s="22" t="s">
        <v>256</v>
      </c>
      <c r="G29" s="22" t="s">
        <v>257</v>
      </c>
      <c r="H29" s="24">
        <v>18696</v>
      </c>
      <c r="I29" s="24">
        <v>18696</v>
      </c>
      <c r="J29" s="24"/>
      <c r="K29" s="24"/>
      <c r="L29" s="24">
        <v>18696</v>
      </c>
      <c r="M29" s="24"/>
      <c r="N29" s="24"/>
      <c r="O29" s="24"/>
      <c r="P29" s="24"/>
      <c r="Q29" s="24"/>
      <c r="R29" s="24"/>
      <c r="S29" s="24"/>
      <c r="T29" s="24"/>
      <c r="U29" s="24"/>
      <c r="V29" s="24"/>
      <c r="W29" s="24"/>
    </row>
    <row r="30" ht="21" customHeight="1" spans="1:23">
      <c r="A30" s="136" t="s">
        <v>70</v>
      </c>
      <c r="B30" s="22" t="s">
        <v>242</v>
      </c>
      <c r="C30" s="22" t="s">
        <v>243</v>
      </c>
      <c r="D30" s="22" t="s">
        <v>96</v>
      </c>
      <c r="E30" s="22" t="s">
        <v>178</v>
      </c>
      <c r="F30" s="22" t="s">
        <v>256</v>
      </c>
      <c r="G30" s="22" t="s">
        <v>257</v>
      </c>
      <c r="H30" s="24">
        <v>10850.95</v>
      </c>
      <c r="I30" s="24">
        <v>10850.95</v>
      </c>
      <c r="J30" s="24"/>
      <c r="K30" s="24"/>
      <c r="L30" s="24">
        <v>10850.95</v>
      </c>
      <c r="M30" s="24"/>
      <c r="N30" s="24"/>
      <c r="O30" s="24"/>
      <c r="P30" s="24"/>
      <c r="Q30" s="24"/>
      <c r="R30" s="24"/>
      <c r="S30" s="24"/>
      <c r="T30" s="24"/>
      <c r="U30" s="24"/>
      <c r="V30" s="24"/>
      <c r="W30" s="24"/>
    </row>
    <row r="31" ht="21" customHeight="1" spans="1:23">
      <c r="A31" s="136" t="s">
        <v>70</v>
      </c>
      <c r="B31" s="22" t="s">
        <v>258</v>
      </c>
      <c r="C31" s="22" t="s">
        <v>191</v>
      </c>
      <c r="D31" s="22" t="s">
        <v>115</v>
      </c>
      <c r="E31" s="22" t="s">
        <v>191</v>
      </c>
      <c r="F31" s="22" t="s">
        <v>259</v>
      </c>
      <c r="G31" s="22" t="s">
        <v>191</v>
      </c>
      <c r="H31" s="24">
        <v>651057.12</v>
      </c>
      <c r="I31" s="24">
        <v>651057.12</v>
      </c>
      <c r="J31" s="24"/>
      <c r="K31" s="24"/>
      <c r="L31" s="24">
        <v>651057.12</v>
      </c>
      <c r="M31" s="24"/>
      <c r="N31" s="24"/>
      <c r="O31" s="24"/>
      <c r="P31" s="24"/>
      <c r="Q31" s="24"/>
      <c r="R31" s="24"/>
      <c r="S31" s="24"/>
      <c r="T31" s="24"/>
      <c r="U31" s="24"/>
      <c r="V31" s="24"/>
      <c r="W31" s="24"/>
    </row>
    <row r="32" ht="21" customHeight="1" spans="1:23">
      <c r="A32" s="136" t="s">
        <v>70</v>
      </c>
      <c r="B32" s="22" t="s">
        <v>260</v>
      </c>
      <c r="C32" s="22" t="s">
        <v>261</v>
      </c>
      <c r="D32" s="22" t="s">
        <v>104</v>
      </c>
      <c r="E32" s="22" t="s">
        <v>182</v>
      </c>
      <c r="F32" s="22" t="s">
        <v>262</v>
      </c>
      <c r="G32" s="22" t="s">
        <v>263</v>
      </c>
      <c r="H32" s="24">
        <v>50000</v>
      </c>
      <c r="I32" s="24">
        <v>50000</v>
      </c>
      <c r="J32" s="24"/>
      <c r="K32" s="24"/>
      <c r="L32" s="24">
        <v>50000</v>
      </c>
      <c r="M32" s="24"/>
      <c r="N32" s="24"/>
      <c r="O32" s="24"/>
      <c r="P32" s="24"/>
      <c r="Q32" s="24"/>
      <c r="R32" s="24"/>
      <c r="S32" s="24"/>
      <c r="T32" s="24"/>
      <c r="U32" s="24"/>
      <c r="V32" s="24"/>
      <c r="W32" s="24"/>
    </row>
    <row r="33" ht="21" customHeight="1" spans="1:23">
      <c r="A33" s="136" t="s">
        <v>70</v>
      </c>
      <c r="B33" s="22" t="s">
        <v>260</v>
      </c>
      <c r="C33" s="22" t="s">
        <v>261</v>
      </c>
      <c r="D33" s="22" t="s">
        <v>104</v>
      </c>
      <c r="E33" s="22" t="s">
        <v>182</v>
      </c>
      <c r="F33" s="22" t="s">
        <v>264</v>
      </c>
      <c r="G33" s="22" t="s">
        <v>265</v>
      </c>
      <c r="H33" s="24">
        <v>3000</v>
      </c>
      <c r="I33" s="24">
        <v>3000</v>
      </c>
      <c r="J33" s="24"/>
      <c r="K33" s="24"/>
      <c r="L33" s="24">
        <v>3000</v>
      </c>
      <c r="M33" s="24"/>
      <c r="N33" s="24"/>
      <c r="O33" s="24"/>
      <c r="P33" s="24"/>
      <c r="Q33" s="24"/>
      <c r="R33" s="24"/>
      <c r="S33" s="24"/>
      <c r="T33" s="24"/>
      <c r="U33" s="24"/>
      <c r="V33" s="24"/>
      <c r="W33" s="24"/>
    </row>
    <row r="34" ht="21" customHeight="1" spans="1:23">
      <c r="A34" s="136" t="s">
        <v>70</v>
      </c>
      <c r="B34" s="22" t="s">
        <v>260</v>
      </c>
      <c r="C34" s="22" t="s">
        <v>261</v>
      </c>
      <c r="D34" s="22" t="s">
        <v>104</v>
      </c>
      <c r="E34" s="22" t="s">
        <v>182</v>
      </c>
      <c r="F34" s="22" t="s">
        <v>266</v>
      </c>
      <c r="G34" s="22" t="s">
        <v>267</v>
      </c>
      <c r="H34" s="24">
        <v>6000</v>
      </c>
      <c r="I34" s="24">
        <v>6000</v>
      </c>
      <c r="J34" s="24"/>
      <c r="K34" s="24"/>
      <c r="L34" s="24">
        <v>6000</v>
      </c>
      <c r="M34" s="24"/>
      <c r="N34" s="24"/>
      <c r="O34" s="24"/>
      <c r="P34" s="24"/>
      <c r="Q34" s="24"/>
      <c r="R34" s="24"/>
      <c r="S34" s="24"/>
      <c r="T34" s="24"/>
      <c r="U34" s="24"/>
      <c r="V34" s="24"/>
      <c r="W34" s="24"/>
    </row>
    <row r="35" ht="21" customHeight="1" spans="1:23">
      <c r="A35" s="136" t="s">
        <v>70</v>
      </c>
      <c r="B35" s="22" t="s">
        <v>260</v>
      </c>
      <c r="C35" s="22" t="s">
        <v>261</v>
      </c>
      <c r="D35" s="22" t="s">
        <v>104</v>
      </c>
      <c r="E35" s="22" t="s">
        <v>182</v>
      </c>
      <c r="F35" s="22" t="s">
        <v>268</v>
      </c>
      <c r="G35" s="22" t="s">
        <v>269</v>
      </c>
      <c r="H35" s="24">
        <v>30000</v>
      </c>
      <c r="I35" s="24">
        <v>30000</v>
      </c>
      <c r="J35" s="24"/>
      <c r="K35" s="24"/>
      <c r="L35" s="24">
        <v>30000</v>
      </c>
      <c r="M35" s="24"/>
      <c r="N35" s="24"/>
      <c r="O35" s="24"/>
      <c r="P35" s="24"/>
      <c r="Q35" s="24"/>
      <c r="R35" s="24"/>
      <c r="S35" s="24"/>
      <c r="T35" s="24"/>
      <c r="U35" s="24"/>
      <c r="V35" s="24"/>
      <c r="W35" s="24"/>
    </row>
    <row r="36" ht="21" customHeight="1" spans="1:23">
      <c r="A36" s="136" t="s">
        <v>70</v>
      </c>
      <c r="B36" s="22" t="s">
        <v>260</v>
      </c>
      <c r="C36" s="22" t="s">
        <v>261</v>
      </c>
      <c r="D36" s="22" t="s">
        <v>104</v>
      </c>
      <c r="E36" s="22" t="s">
        <v>182</v>
      </c>
      <c r="F36" s="22" t="s">
        <v>270</v>
      </c>
      <c r="G36" s="22" t="s">
        <v>271</v>
      </c>
      <c r="H36" s="24">
        <v>55000</v>
      </c>
      <c r="I36" s="24">
        <v>55000</v>
      </c>
      <c r="J36" s="24"/>
      <c r="K36" s="24"/>
      <c r="L36" s="24">
        <v>55000</v>
      </c>
      <c r="M36" s="24"/>
      <c r="N36" s="24"/>
      <c r="O36" s="24"/>
      <c r="P36" s="24"/>
      <c r="Q36" s="24"/>
      <c r="R36" s="24"/>
      <c r="S36" s="24"/>
      <c r="T36" s="24"/>
      <c r="U36" s="24"/>
      <c r="V36" s="24"/>
      <c r="W36" s="24"/>
    </row>
    <row r="37" ht="21" customHeight="1" spans="1:23">
      <c r="A37" s="136" t="s">
        <v>70</v>
      </c>
      <c r="B37" s="22" t="s">
        <v>272</v>
      </c>
      <c r="C37" s="22" t="s">
        <v>273</v>
      </c>
      <c r="D37" s="22" t="s">
        <v>104</v>
      </c>
      <c r="E37" s="22" t="s">
        <v>182</v>
      </c>
      <c r="F37" s="22" t="s">
        <v>274</v>
      </c>
      <c r="G37" s="22" t="s">
        <v>199</v>
      </c>
      <c r="H37" s="24">
        <v>18000</v>
      </c>
      <c r="I37" s="24">
        <v>18000</v>
      </c>
      <c r="J37" s="24"/>
      <c r="K37" s="24"/>
      <c r="L37" s="24">
        <v>18000</v>
      </c>
      <c r="M37" s="24"/>
      <c r="N37" s="24"/>
      <c r="O37" s="24"/>
      <c r="P37" s="24"/>
      <c r="Q37" s="24"/>
      <c r="R37" s="24"/>
      <c r="S37" s="24"/>
      <c r="T37" s="24"/>
      <c r="U37" s="24"/>
      <c r="V37" s="24"/>
      <c r="W37" s="24"/>
    </row>
    <row r="38" ht="21" customHeight="1" spans="1:23">
      <c r="A38" s="136" t="s">
        <v>70</v>
      </c>
      <c r="B38" s="22" t="s">
        <v>260</v>
      </c>
      <c r="C38" s="22" t="s">
        <v>261</v>
      </c>
      <c r="D38" s="22" t="s">
        <v>104</v>
      </c>
      <c r="E38" s="22" t="s">
        <v>182</v>
      </c>
      <c r="F38" s="22" t="s">
        <v>275</v>
      </c>
      <c r="G38" s="22" t="s">
        <v>276</v>
      </c>
      <c r="H38" s="24">
        <v>27000</v>
      </c>
      <c r="I38" s="24">
        <v>27000</v>
      </c>
      <c r="J38" s="24"/>
      <c r="K38" s="24"/>
      <c r="L38" s="24">
        <v>27000</v>
      </c>
      <c r="M38" s="24"/>
      <c r="N38" s="24"/>
      <c r="O38" s="24"/>
      <c r="P38" s="24"/>
      <c r="Q38" s="24"/>
      <c r="R38" s="24"/>
      <c r="S38" s="24"/>
      <c r="T38" s="24"/>
      <c r="U38" s="24"/>
      <c r="V38" s="24"/>
      <c r="W38" s="24"/>
    </row>
    <row r="39" ht="21" customHeight="1" spans="1:23">
      <c r="A39" s="136" t="s">
        <v>70</v>
      </c>
      <c r="B39" s="22" t="s">
        <v>277</v>
      </c>
      <c r="C39" s="22" t="s">
        <v>278</v>
      </c>
      <c r="D39" s="22" t="s">
        <v>104</v>
      </c>
      <c r="E39" s="22" t="s">
        <v>182</v>
      </c>
      <c r="F39" s="22" t="s">
        <v>279</v>
      </c>
      <c r="G39" s="22" t="s">
        <v>278</v>
      </c>
      <c r="H39" s="24">
        <v>95850.72</v>
      </c>
      <c r="I39" s="24">
        <v>95850.72</v>
      </c>
      <c r="J39" s="24"/>
      <c r="K39" s="24"/>
      <c r="L39" s="24">
        <v>95850.72</v>
      </c>
      <c r="M39" s="24"/>
      <c r="N39" s="24"/>
      <c r="O39" s="24"/>
      <c r="P39" s="24"/>
      <c r="Q39" s="24"/>
      <c r="R39" s="24"/>
      <c r="S39" s="24"/>
      <c r="T39" s="24"/>
      <c r="U39" s="24"/>
      <c r="V39" s="24"/>
      <c r="W39" s="24"/>
    </row>
    <row r="40" ht="21" customHeight="1" spans="1:23">
      <c r="A40" s="136" t="s">
        <v>70</v>
      </c>
      <c r="B40" s="22" t="s">
        <v>280</v>
      </c>
      <c r="C40" s="22" t="s">
        <v>281</v>
      </c>
      <c r="D40" s="22" t="s">
        <v>104</v>
      </c>
      <c r="E40" s="22" t="s">
        <v>182</v>
      </c>
      <c r="F40" s="22" t="s">
        <v>282</v>
      </c>
      <c r="G40" s="22" t="s">
        <v>281</v>
      </c>
      <c r="H40" s="24">
        <v>20000</v>
      </c>
      <c r="I40" s="24">
        <v>20000</v>
      </c>
      <c r="J40" s="24"/>
      <c r="K40" s="24"/>
      <c r="L40" s="24">
        <v>20000</v>
      </c>
      <c r="M40" s="24"/>
      <c r="N40" s="24"/>
      <c r="O40" s="24"/>
      <c r="P40" s="24"/>
      <c r="Q40" s="24"/>
      <c r="R40" s="24"/>
      <c r="S40" s="24"/>
      <c r="T40" s="24"/>
      <c r="U40" s="24"/>
      <c r="V40" s="24"/>
      <c r="W40" s="24"/>
    </row>
    <row r="41" ht="21" customHeight="1" spans="1:23">
      <c r="A41" s="136" t="s">
        <v>70</v>
      </c>
      <c r="B41" s="22" t="s">
        <v>283</v>
      </c>
      <c r="C41" s="22" t="s">
        <v>284</v>
      </c>
      <c r="D41" s="22" t="s">
        <v>104</v>
      </c>
      <c r="E41" s="22" t="s">
        <v>182</v>
      </c>
      <c r="F41" s="22" t="s">
        <v>285</v>
      </c>
      <c r="G41" s="22" t="s">
        <v>286</v>
      </c>
      <c r="H41" s="24">
        <v>307800</v>
      </c>
      <c r="I41" s="24">
        <v>307800</v>
      </c>
      <c r="J41" s="24"/>
      <c r="K41" s="24"/>
      <c r="L41" s="24">
        <v>307800</v>
      </c>
      <c r="M41" s="24"/>
      <c r="N41" s="24"/>
      <c r="O41" s="24"/>
      <c r="P41" s="24"/>
      <c r="Q41" s="24"/>
      <c r="R41" s="24"/>
      <c r="S41" s="24"/>
      <c r="T41" s="24"/>
      <c r="U41" s="24"/>
      <c r="V41" s="24"/>
      <c r="W41" s="24"/>
    </row>
    <row r="42" ht="21" customHeight="1" spans="1:23">
      <c r="A42" s="136" t="s">
        <v>70</v>
      </c>
      <c r="B42" s="22" t="s">
        <v>287</v>
      </c>
      <c r="C42" s="22" t="s">
        <v>288</v>
      </c>
      <c r="D42" s="22" t="s">
        <v>104</v>
      </c>
      <c r="E42" s="22" t="s">
        <v>182</v>
      </c>
      <c r="F42" s="22" t="s">
        <v>289</v>
      </c>
      <c r="G42" s="22" t="s">
        <v>290</v>
      </c>
      <c r="H42" s="24">
        <v>71718.44</v>
      </c>
      <c r="I42" s="24">
        <v>71718.44</v>
      </c>
      <c r="J42" s="24"/>
      <c r="K42" s="24"/>
      <c r="L42" s="24">
        <v>71718.44</v>
      </c>
      <c r="M42" s="24"/>
      <c r="N42" s="24"/>
      <c r="O42" s="24"/>
      <c r="P42" s="24"/>
      <c r="Q42" s="24"/>
      <c r="R42" s="24"/>
      <c r="S42" s="24"/>
      <c r="T42" s="24"/>
      <c r="U42" s="24"/>
      <c r="V42" s="24"/>
      <c r="W42" s="24"/>
    </row>
    <row r="43" ht="21" customHeight="1" spans="1:23">
      <c r="A43" s="136" t="s">
        <v>70</v>
      </c>
      <c r="B43" s="22" t="s">
        <v>291</v>
      </c>
      <c r="C43" s="22" t="s">
        <v>292</v>
      </c>
      <c r="D43" s="22" t="s">
        <v>87</v>
      </c>
      <c r="E43" s="22" t="s">
        <v>171</v>
      </c>
      <c r="F43" s="22" t="s">
        <v>293</v>
      </c>
      <c r="G43" s="22" t="s">
        <v>294</v>
      </c>
      <c r="H43" s="24">
        <v>604579.8</v>
      </c>
      <c r="I43" s="24">
        <v>604579.8</v>
      </c>
      <c r="J43" s="24"/>
      <c r="K43" s="24"/>
      <c r="L43" s="24">
        <v>604579.8</v>
      </c>
      <c r="M43" s="24"/>
      <c r="N43" s="24"/>
      <c r="O43" s="24"/>
      <c r="P43" s="24"/>
      <c r="Q43" s="24"/>
      <c r="R43" s="24"/>
      <c r="S43" s="24"/>
      <c r="T43" s="24"/>
      <c r="U43" s="24"/>
      <c r="V43" s="24"/>
      <c r="W43" s="24"/>
    </row>
    <row r="44" ht="21" customHeight="1" spans="1:23">
      <c r="A44" s="136" t="s">
        <v>70</v>
      </c>
      <c r="B44" s="22" t="s">
        <v>295</v>
      </c>
      <c r="C44" s="22" t="s">
        <v>296</v>
      </c>
      <c r="D44" s="22" t="s">
        <v>119</v>
      </c>
      <c r="E44" s="22" t="s">
        <v>193</v>
      </c>
      <c r="F44" s="22" t="s">
        <v>297</v>
      </c>
      <c r="G44" s="22" t="s">
        <v>298</v>
      </c>
      <c r="H44" s="24">
        <v>96000</v>
      </c>
      <c r="I44" s="24">
        <v>96000</v>
      </c>
      <c r="J44" s="24"/>
      <c r="K44" s="24"/>
      <c r="L44" s="24">
        <v>96000</v>
      </c>
      <c r="M44" s="24"/>
      <c r="N44" s="24"/>
      <c r="O44" s="24"/>
      <c r="P44" s="24"/>
      <c r="Q44" s="24"/>
      <c r="R44" s="24"/>
      <c r="S44" s="24"/>
      <c r="T44" s="24"/>
      <c r="U44" s="24"/>
      <c r="V44" s="24"/>
      <c r="W44" s="24"/>
    </row>
    <row r="45" ht="21" customHeight="1" spans="1:23">
      <c r="A45" s="136" t="s">
        <v>70</v>
      </c>
      <c r="B45" s="22" t="s">
        <v>299</v>
      </c>
      <c r="C45" s="22" t="s">
        <v>300</v>
      </c>
      <c r="D45" s="22" t="s">
        <v>104</v>
      </c>
      <c r="E45" s="22" t="s">
        <v>182</v>
      </c>
      <c r="F45" s="22" t="s">
        <v>297</v>
      </c>
      <c r="G45" s="22" t="s">
        <v>298</v>
      </c>
      <c r="H45" s="24">
        <v>274503</v>
      </c>
      <c r="I45" s="24">
        <v>274503</v>
      </c>
      <c r="J45" s="24"/>
      <c r="K45" s="24"/>
      <c r="L45" s="24">
        <v>274503</v>
      </c>
      <c r="M45" s="24"/>
      <c r="N45" s="24"/>
      <c r="O45" s="24"/>
      <c r="P45" s="24"/>
      <c r="Q45" s="24"/>
      <c r="R45" s="24"/>
      <c r="S45" s="24"/>
      <c r="T45" s="24"/>
      <c r="U45" s="24"/>
      <c r="V45" s="24"/>
      <c r="W45" s="24"/>
    </row>
    <row r="46" ht="21" customHeight="1" spans="1:23">
      <c r="A46" s="136" t="s">
        <v>70</v>
      </c>
      <c r="B46" s="22" t="s">
        <v>301</v>
      </c>
      <c r="C46" s="22" t="s">
        <v>302</v>
      </c>
      <c r="D46" s="22" t="s">
        <v>104</v>
      </c>
      <c r="E46" s="22" t="s">
        <v>182</v>
      </c>
      <c r="F46" s="22" t="s">
        <v>297</v>
      </c>
      <c r="G46" s="22" t="s">
        <v>298</v>
      </c>
      <c r="H46" s="24">
        <v>10176</v>
      </c>
      <c r="I46" s="24">
        <v>10176</v>
      </c>
      <c r="J46" s="24"/>
      <c r="K46" s="24"/>
      <c r="L46" s="24">
        <v>10176</v>
      </c>
      <c r="M46" s="24"/>
      <c r="N46" s="24"/>
      <c r="O46" s="24"/>
      <c r="P46" s="24"/>
      <c r="Q46" s="24"/>
      <c r="R46" s="24"/>
      <c r="S46" s="24"/>
      <c r="T46" s="24"/>
      <c r="U46" s="24"/>
      <c r="V46" s="24"/>
      <c r="W46" s="24"/>
    </row>
    <row r="47" ht="21" customHeight="1" spans="1:23">
      <c r="A47" s="136" t="s">
        <v>70</v>
      </c>
      <c r="B47" s="22" t="s">
        <v>303</v>
      </c>
      <c r="C47" s="22" t="s">
        <v>304</v>
      </c>
      <c r="D47" s="22" t="s">
        <v>90</v>
      </c>
      <c r="E47" s="22" t="s">
        <v>174</v>
      </c>
      <c r="F47" s="22" t="s">
        <v>297</v>
      </c>
      <c r="G47" s="22" t="s">
        <v>298</v>
      </c>
      <c r="H47" s="24">
        <v>50930.16</v>
      </c>
      <c r="I47" s="24">
        <v>50930.16</v>
      </c>
      <c r="J47" s="24"/>
      <c r="K47" s="24"/>
      <c r="L47" s="24">
        <v>50930.16</v>
      </c>
      <c r="M47" s="24"/>
      <c r="N47" s="24"/>
      <c r="O47" s="24"/>
      <c r="P47" s="24"/>
      <c r="Q47" s="24"/>
      <c r="R47" s="24"/>
      <c r="S47" s="24"/>
      <c r="T47" s="24"/>
      <c r="U47" s="24"/>
      <c r="V47" s="24"/>
      <c r="W47" s="24"/>
    </row>
    <row r="48" ht="21" customHeight="1" spans="1:23">
      <c r="A48" s="136" t="s">
        <v>70</v>
      </c>
      <c r="B48" s="22" t="s">
        <v>242</v>
      </c>
      <c r="C48" s="22" t="s">
        <v>243</v>
      </c>
      <c r="D48" s="22" t="s">
        <v>94</v>
      </c>
      <c r="E48" s="22" t="s">
        <v>176</v>
      </c>
      <c r="F48" s="22" t="s">
        <v>305</v>
      </c>
      <c r="G48" s="22" t="s">
        <v>306</v>
      </c>
      <c r="H48" s="24"/>
      <c r="I48" s="24"/>
      <c r="J48" s="24"/>
      <c r="K48" s="24"/>
      <c r="L48" s="24"/>
      <c r="M48" s="24"/>
      <c r="N48" s="24"/>
      <c r="O48" s="24"/>
      <c r="P48" s="24"/>
      <c r="Q48" s="24"/>
      <c r="R48" s="24"/>
      <c r="S48" s="24"/>
      <c r="T48" s="24"/>
      <c r="U48" s="24"/>
      <c r="V48" s="24"/>
      <c r="W48" s="24"/>
    </row>
    <row r="49" ht="21" customHeight="1" spans="1:23">
      <c r="A49" s="36" t="s">
        <v>123</v>
      </c>
      <c r="B49" s="137"/>
      <c r="C49" s="137"/>
      <c r="D49" s="137"/>
      <c r="E49" s="137"/>
      <c r="F49" s="137"/>
      <c r="G49" s="138"/>
      <c r="H49" s="24">
        <v>10063614.85</v>
      </c>
      <c r="I49" s="24">
        <v>10063614.85</v>
      </c>
      <c r="J49" s="24"/>
      <c r="K49" s="24"/>
      <c r="L49" s="24">
        <v>10063614.85</v>
      </c>
      <c r="M49" s="24"/>
      <c r="N49" s="24"/>
      <c r="O49" s="24"/>
      <c r="P49" s="24"/>
      <c r="Q49" s="24"/>
      <c r="R49" s="24"/>
      <c r="S49" s="24"/>
      <c r="T49" s="24"/>
      <c r="U49" s="24"/>
      <c r="V49" s="24"/>
      <c r="W49" s="24"/>
    </row>
  </sheetData>
  <mergeCells count="30">
    <mergeCell ref="A3:W3"/>
    <mergeCell ref="A4:G4"/>
    <mergeCell ref="H5:W5"/>
    <mergeCell ref="I6:M6"/>
    <mergeCell ref="N6:P6"/>
    <mergeCell ref="R6:W6"/>
    <mergeCell ref="A49:G49"/>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88888888888889" right="0.388888888888889" top="0.579166666666667" bottom="0.579166666666667"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26"/>
  <sheetViews>
    <sheetView showZeros="0" workbookViewId="0">
      <pane ySplit="1" topLeftCell="A88" activePane="bottomLeft" state="frozen"/>
      <selection/>
      <selection pane="bottomLeft" activeCell="C88" sqref="C88"/>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0" t="s">
        <v>307</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"单位名称："&amp;"耿马傣族佤族自治县自然资源局"</f>
        <v>单位名称：耿马傣族佤族自治县自然资源局</v>
      </c>
      <c r="B4" s="9"/>
      <c r="C4" s="9"/>
      <c r="D4" s="9"/>
      <c r="E4" s="9"/>
      <c r="F4" s="9"/>
      <c r="G4" s="9"/>
      <c r="H4" s="9"/>
      <c r="I4" s="10"/>
      <c r="J4" s="10"/>
      <c r="K4" s="10"/>
      <c r="L4" s="10"/>
      <c r="M4" s="10"/>
      <c r="N4" s="10"/>
      <c r="O4" s="10"/>
      <c r="P4" s="10"/>
      <c r="Q4" s="10"/>
      <c r="R4" s="2"/>
      <c r="S4" s="2"/>
      <c r="T4" s="2"/>
      <c r="U4" s="4"/>
      <c r="V4" s="2"/>
      <c r="W4" s="40" t="s">
        <v>195</v>
      </c>
    </row>
    <row r="5" ht="18.75" customHeight="1" spans="1:23">
      <c r="A5" s="11" t="s">
        <v>308</v>
      </c>
      <c r="B5" s="12" t="s">
        <v>204</v>
      </c>
      <c r="C5" s="11" t="s">
        <v>205</v>
      </c>
      <c r="D5" s="11" t="s">
        <v>309</v>
      </c>
      <c r="E5" s="12" t="s">
        <v>206</v>
      </c>
      <c r="F5" s="12" t="s">
        <v>207</v>
      </c>
      <c r="G5" s="12" t="s">
        <v>310</v>
      </c>
      <c r="H5" s="12" t="s">
        <v>311</v>
      </c>
      <c r="I5" s="32" t="s">
        <v>55</v>
      </c>
      <c r="J5" s="13" t="s">
        <v>312</v>
      </c>
      <c r="K5" s="14"/>
      <c r="L5" s="14"/>
      <c r="M5" s="15"/>
      <c r="N5" s="13" t="s">
        <v>212</v>
      </c>
      <c r="O5" s="14"/>
      <c r="P5" s="15"/>
      <c r="Q5" s="12" t="s">
        <v>61</v>
      </c>
      <c r="R5" s="13" t="s">
        <v>78</v>
      </c>
      <c r="S5" s="14"/>
      <c r="T5" s="14"/>
      <c r="U5" s="14"/>
      <c r="V5" s="14"/>
      <c r="W5" s="15"/>
    </row>
    <row r="6" ht="18.75" customHeight="1" spans="1:23">
      <c r="A6" s="16"/>
      <c r="B6" s="33"/>
      <c r="C6" s="16"/>
      <c r="D6" s="16"/>
      <c r="E6" s="17"/>
      <c r="F6" s="17"/>
      <c r="G6" s="17"/>
      <c r="H6" s="17"/>
      <c r="I6" s="33"/>
      <c r="J6" s="125" t="s">
        <v>58</v>
      </c>
      <c r="K6" s="126"/>
      <c r="L6" s="12" t="s">
        <v>59</v>
      </c>
      <c r="M6" s="12" t="s">
        <v>60</v>
      </c>
      <c r="N6" s="12" t="s">
        <v>58</v>
      </c>
      <c r="O6" s="12" t="s">
        <v>59</v>
      </c>
      <c r="P6" s="12" t="s">
        <v>60</v>
      </c>
      <c r="Q6" s="17"/>
      <c r="R6" s="12" t="s">
        <v>57</v>
      </c>
      <c r="S6" s="11" t="s">
        <v>64</v>
      </c>
      <c r="T6" s="11" t="s">
        <v>218</v>
      </c>
      <c r="U6" s="11" t="s">
        <v>66</v>
      </c>
      <c r="V6" s="11" t="s">
        <v>67</v>
      </c>
      <c r="W6" s="11" t="s">
        <v>68</v>
      </c>
    </row>
    <row r="7" ht="18.75" customHeight="1" spans="1:23">
      <c r="A7" s="33"/>
      <c r="B7" s="33"/>
      <c r="C7" s="33"/>
      <c r="D7" s="33"/>
      <c r="E7" s="33"/>
      <c r="F7" s="33"/>
      <c r="G7" s="33"/>
      <c r="H7" s="33"/>
      <c r="I7" s="33"/>
      <c r="J7" s="127" t="s">
        <v>57</v>
      </c>
      <c r="K7" s="95"/>
      <c r="L7" s="33"/>
      <c r="M7" s="33"/>
      <c r="N7" s="33"/>
      <c r="O7" s="33"/>
      <c r="P7" s="33"/>
      <c r="Q7" s="33"/>
      <c r="R7" s="33"/>
      <c r="S7" s="128"/>
      <c r="T7" s="128"/>
      <c r="U7" s="128"/>
      <c r="V7" s="128"/>
      <c r="W7" s="128"/>
    </row>
    <row r="8" ht="18.75" customHeight="1" spans="1:23">
      <c r="A8" s="18"/>
      <c r="B8" s="34"/>
      <c r="C8" s="18"/>
      <c r="D8" s="18"/>
      <c r="E8" s="19"/>
      <c r="F8" s="19"/>
      <c r="G8" s="19"/>
      <c r="H8" s="19"/>
      <c r="I8" s="34"/>
      <c r="J8" s="47" t="s">
        <v>57</v>
      </c>
      <c r="K8" s="47" t="s">
        <v>313</v>
      </c>
      <c r="L8" s="19"/>
      <c r="M8" s="19"/>
      <c r="N8" s="19"/>
      <c r="O8" s="19"/>
      <c r="P8" s="19"/>
      <c r="Q8" s="19"/>
      <c r="R8" s="19"/>
      <c r="S8" s="19"/>
      <c r="T8" s="19"/>
      <c r="U8" s="34"/>
      <c r="V8" s="19"/>
      <c r="W8" s="19"/>
    </row>
    <row r="9" ht="18.75" customHeight="1" spans="1:23">
      <c r="A9" s="123">
        <v>1</v>
      </c>
      <c r="B9" s="123">
        <v>2</v>
      </c>
      <c r="C9" s="123">
        <v>3</v>
      </c>
      <c r="D9" s="123">
        <v>4</v>
      </c>
      <c r="E9" s="123">
        <v>5</v>
      </c>
      <c r="F9" s="123">
        <v>6</v>
      </c>
      <c r="G9" s="123">
        <v>7</v>
      </c>
      <c r="H9" s="123">
        <v>8</v>
      </c>
      <c r="I9" s="123">
        <v>9</v>
      </c>
      <c r="J9" s="123">
        <v>10</v>
      </c>
      <c r="K9" s="123">
        <v>11</v>
      </c>
      <c r="L9" s="123">
        <v>12</v>
      </c>
      <c r="M9" s="123">
        <v>13</v>
      </c>
      <c r="N9" s="123">
        <v>14</v>
      </c>
      <c r="O9" s="123">
        <v>15</v>
      </c>
      <c r="P9" s="123">
        <v>16</v>
      </c>
      <c r="Q9" s="123">
        <v>17</v>
      </c>
      <c r="R9" s="123">
        <v>18</v>
      </c>
      <c r="S9" s="123">
        <v>19</v>
      </c>
      <c r="T9" s="123">
        <v>20</v>
      </c>
      <c r="U9" s="123">
        <v>21</v>
      </c>
      <c r="V9" s="123">
        <v>22</v>
      </c>
      <c r="W9" s="123">
        <v>23</v>
      </c>
    </row>
    <row r="10" ht="18.75" customHeight="1" spans="1:23">
      <c r="A10" s="22"/>
      <c r="B10" s="22"/>
      <c r="C10" s="22" t="s">
        <v>314</v>
      </c>
      <c r="D10" s="22"/>
      <c r="E10" s="22"/>
      <c r="F10" s="22"/>
      <c r="G10" s="22"/>
      <c r="H10" s="22"/>
      <c r="I10" s="24">
        <v>6900000</v>
      </c>
      <c r="J10" s="24"/>
      <c r="K10" s="24"/>
      <c r="L10" s="24">
        <v>6900000</v>
      </c>
      <c r="M10" s="24"/>
      <c r="N10" s="24"/>
      <c r="O10" s="24"/>
      <c r="P10" s="24"/>
      <c r="Q10" s="24"/>
      <c r="R10" s="24"/>
      <c r="S10" s="24"/>
      <c r="T10" s="24"/>
      <c r="U10" s="24"/>
      <c r="V10" s="24"/>
      <c r="W10" s="24"/>
    </row>
    <row r="11" ht="18.75" customHeight="1" spans="1:23">
      <c r="A11" s="124" t="s">
        <v>315</v>
      </c>
      <c r="B11" s="124" t="s">
        <v>316</v>
      </c>
      <c r="C11" s="22" t="s">
        <v>314</v>
      </c>
      <c r="D11" s="124" t="s">
        <v>70</v>
      </c>
      <c r="E11" s="124" t="s">
        <v>122</v>
      </c>
      <c r="F11" s="124" t="s">
        <v>317</v>
      </c>
      <c r="G11" s="124" t="s">
        <v>318</v>
      </c>
      <c r="H11" s="124" t="s">
        <v>319</v>
      </c>
      <c r="I11" s="24">
        <v>6900000</v>
      </c>
      <c r="J11" s="24"/>
      <c r="K11" s="24"/>
      <c r="L11" s="24">
        <v>6900000</v>
      </c>
      <c r="M11" s="24"/>
      <c r="N11" s="24"/>
      <c r="O11" s="24"/>
      <c r="P11" s="24"/>
      <c r="Q11" s="24"/>
      <c r="R11" s="24"/>
      <c r="S11" s="24"/>
      <c r="T11" s="24"/>
      <c r="U11" s="24"/>
      <c r="V11" s="24"/>
      <c r="W11" s="24"/>
    </row>
    <row r="12" ht="18.75" customHeight="1" spans="1:23">
      <c r="A12" s="26"/>
      <c r="B12" s="26"/>
      <c r="C12" s="22" t="s">
        <v>320</v>
      </c>
      <c r="D12" s="26"/>
      <c r="E12" s="26"/>
      <c r="F12" s="26"/>
      <c r="G12" s="26"/>
      <c r="H12" s="26"/>
      <c r="I12" s="24">
        <v>150000</v>
      </c>
      <c r="J12" s="24">
        <v>150000</v>
      </c>
      <c r="K12" s="24">
        <v>150000</v>
      </c>
      <c r="L12" s="24"/>
      <c r="M12" s="24"/>
      <c r="N12" s="24"/>
      <c r="O12" s="24"/>
      <c r="P12" s="24"/>
      <c r="Q12" s="24"/>
      <c r="R12" s="24"/>
      <c r="S12" s="24"/>
      <c r="T12" s="24"/>
      <c r="U12" s="24"/>
      <c r="V12" s="24"/>
      <c r="W12" s="24"/>
    </row>
    <row r="13" ht="18.75" customHeight="1" spans="1:23">
      <c r="A13" s="124" t="s">
        <v>315</v>
      </c>
      <c r="B13" s="124" t="s">
        <v>321</v>
      </c>
      <c r="C13" s="22" t="s">
        <v>320</v>
      </c>
      <c r="D13" s="124" t="s">
        <v>70</v>
      </c>
      <c r="E13" s="124" t="s">
        <v>109</v>
      </c>
      <c r="F13" s="124" t="s">
        <v>187</v>
      </c>
      <c r="G13" s="124" t="s">
        <v>322</v>
      </c>
      <c r="H13" s="124" t="s">
        <v>323</v>
      </c>
      <c r="I13" s="24">
        <v>150000</v>
      </c>
      <c r="J13" s="24">
        <v>150000</v>
      </c>
      <c r="K13" s="24">
        <v>150000</v>
      </c>
      <c r="L13" s="24"/>
      <c r="M13" s="24"/>
      <c r="N13" s="24"/>
      <c r="O13" s="24"/>
      <c r="P13" s="24"/>
      <c r="Q13" s="24"/>
      <c r="R13" s="24"/>
      <c r="S13" s="24"/>
      <c r="T13" s="24"/>
      <c r="U13" s="24"/>
      <c r="V13" s="24"/>
      <c r="W13" s="24"/>
    </row>
    <row r="14" ht="18.75" customHeight="1" spans="1:23">
      <c r="A14" s="26"/>
      <c r="B14" s="26"/>
      <c r="C14" s="22" t="s">
        <v>324</v>
      </c>
      <c r="D14" s="26"/>
      <c r="E14" s="26"/>
      <c r="F14" s="26"/>
      <c r="G14" s="26"/>
      <c r="H14" s="26"/>
      <c r="I14" s="24">
        <v>5800</v>
      </c>
      <c r="J14" s="24">
        <v>5800</v>
      </c>
      <c r="K14" s="24">
        <v>5800</v>
      </c>
      <c r="L14" s="24"/>
      <c r="M14" s="24"/>
      <c r="N14" s="24"/>
      <c r="O14" s="24"/>
      <c r="P14" s="24"/>
      <c r="Q14" s="24"/>
      <c r="R14" s="24"/>
      <c r="S14" s="24"/>
      <c r="T14" s="24"/>
      <c r="U14" s="24"/>
      <c r="V14" s="24"/>
      <c r="W14" s="24"/>
    </row>
    <row r="15" ht="18.75" customHeight="1" spans="1:23">
      <c r="A15" s="124" t="s">
        <v>315</v>
      </c>
      <c r="B15" s="124" t="s">
        <v>325</v>
      </c>
      <c r="C15" s="22" t="s">
        <v>324</v>
      </c>
      <c r="D15" s="124" t="s">
        <v>70</v>
      </c>
      <c r="E15" s="124" t="s">
        <v>111</v>
      </c>
      <c r="F15" s="124" t="s">
        <v>189</v>
      </c>
      <c r="G15" s="124" t="s">
        <v>297</v>
      </c>
      <c r="H15" s="124" t="s">
        <v>298</v>
      </c>
      <c r="I15" s="24">
        <v>5800</v>
      </c>
      <c r="J15" s="24">
        <v>5800</v>
      </c>
      <c r="K15" s="24">
        <v>5800</v>
      </c>
      <c r="L15" s="24"/>
      <c r="M15" s="24"/>
      <c r="N15" s="24"/>
      <c r="O15" s="24"/>
      <c r="P15" s="24"/>
      <c r="Q15" s="24"/>
      <c r="R15" s="24"/>
      <c r="S15" s="24"/>
      <c r="T15" s="24"/>
      <c r="U15" s="24"/>
      <c r="V15" s="24"/>
      <c r="W15" s="24"/>
    </row>
    <row r="16" ht="18.75" customHeight="1" spans="1:23">
      <c r="A16" s="26"/>
      <c r="B16" s="26"/>
      <c r="C16" s="22" t="s">
        <v>326</v>
      </c>
      <c r="D16" s="26"/>
      <c r="E16" s="26"/>
      <c r="F16" s="26"/>
      <c r="G16" s="26"/>
      <c r="H16" s="26"/>
      <c r="I16" s="24">
        <v>200000</v>
      </c>
      <c r="J16" s="24">
        <v>200000</v>
      </c>
      <c r="K16" s="24">
        <v>200000</v>
      </c>
      <c r="L16" s="24"/>
      <c r="M16" s="24"/>
      <c r="N16" s="24"/>
      <c r="O16" s="24"/>
      <c r="P16" s="24"/>
      <c r="Q16" s="24"/>
      <c r="R16" s="24"/>
      <c r="S16" s="24"/>
      <c r="T16" s="24"/>
      <c r="U16" s="24"/>
      <c r="V16" s="24"/>
      <c r="W16" s="24"/>
    </row>
    <row r="17" ht="18.75" customHeight="1" spans="1:23">
      <c r="A17" s="124" t="s">
        <v>315</v>
      </c>
      <c r="B17" s="124" t="s">
        <v>327</v>
      </c>
      <c r="C17" s="22" t="s">
        <v>326</v>
      </c>
      <c r="D17" s="124" t="s">
        <v>70</v>
      </c>
      <c r="E17" s="124" t="s">
        <v>111</v>
      </c>
      <c r="F17" s="124" t="s">
        <v>189</v>
      </c>
      <c r="G17" s="124" t="s">
        <v>262</v>
      </c>
      <c r="H17" s="124" t="s">
        <v>263</v>
      </c>
      <c r="I17" s="24">
        <v>80000</v>
      </c>
      <c r="J17" s="24">
        <v>80000</v>
      </c>
      <c r="K17" s="24">
        <v>80000</v>
      </c>
      <c r="L17" s="24"/>
      <c r="M17" s="24"/>
      <c r="N17" s="24"/>
      <c r="O17" s="24"/>
      <c r="P17" s="24"/>
      <c r="Q17" s="24"/>
      <c r="R17" s="24"/>
      <c r="S17" s="24"/>
      <c r="T17" s="24"/>
      <c r="U17" s="24"/>
      <c r="V17" s="24"/>
      <c r="W17" s="24"/>
    </row>
    <row r="18" ht="18.75" customHeight="1" spans="1:23">
      <c r="A18" s="124" t="s">
        <v>315</v>
      </c>
      <c r="B18" s="124" t="s">
        <v>327</v>
      </c>
      <c r="C18" s="22" t="s">
        <v>326</v>
      </c>
      <c r="D18" s="124" t="s">
        <v>70</v>
      </c>
      <c r="E18" s="124" t="s">
        <v>111</v>
      </c>
      <c r="F18" s="124" t="s">
        <v>189</v>
      </c>
      <c r="G18" s="124" t="s">
        <v>270</v>
      </c>
      <c r="H18" s="124" t="s">
        <v>271</v>
      </c>
      <c r="I18" s="24">
        <v>80000</v>
      </c>
      <c r="J18" s="24">
        <v>80000</v>
      </c>
      <c r="K18" s="24">
        <v>80000</v>
      </c>
      <c r="L18" s="24"/>
      <c r="M18" s="24"/>
      <c r="N18" s="24"/>
      <c r="O18" s="24"/>
      <c r="P18" s="24"/>
      <c r="Q18" s="24"/>
      <c r="R18" s="24"/>
      <c r="S18" s="24"/>
      <c r="T18" s="24"/>
      <c r="U18" s="24"/>
      <c r="V18" s="24"/>
      <c r="W18" s="24"/>
    </row>
    <row r="19" ht="18.75" customHeight="1" spans="1:23">
      <c r="A19" s="124" t="s">
        <v>315</v>
      </c>
      <c r="B19" s="124" t="s">
        <v>327</v>
      </c>
      <c r="C19" s="22" t="s">
        <v>326</v>
      </c>
      <c r="D19" s="124" t="s">
        <v>70</v>
      </c>
      <c r="E19" s="124" t="s">
        <v>111</v>
      </c>
      <c r="F19" s="124" t="s">
        <v>189</v>
      </c>
      <c r="G19" s="124" t="s">
        <v>282</v>
      </c>
      <c r="H19" s="124" t="s">
        <v>281</v>
      </c>
      <c r="I19" s="24">
        <v>40000</v>
      </c>
      <c r="J19" s="24">
        <v>40000</v>
      </c>
      <c r="K19" s="24">
        <v>40000</v>
      </c>
      <c r="L19" s="24"/>
      <c r="M19" s="24"/>
      <c r="N19" s="24"/>
      <c r="O19" s="24"/>
      <c r="P19" s="24"/>
      <c r="Q19" s="24"/>
      <c r="R19" s="24"/>
      <c r="S19" s="24"/>
      <c r="T19" s="24"/>
      <c r="U19" s="24"/>
      <c r="V19" s="24"/>
      <c r="W19" s="24"/>
    </row>
    <row r="20" ht="18.75" customHeight="1" spans="1:23">
      <c r="A20" s="26"/>
      <c r="B20" s="26"/>
      <c r="C20" s="22" t="s">
        <v>328</v>
      </c>
      <c r="D20" s="26"/>
      <c r="E20" s="26"/>
      <c r="F20" s="26"/>
      <c r="G20" s="26"/>
      <c r="H20" s="26"/>
      <c r="I20" s="24">
        <v>60000</v>
      </c>
      <c r="J20" s="24">
        <v>60000</v>
      </c>
      <c r="K20" s="24">
        <v>60000</v>
      </c>
      <c r="L20" s="24"/>
      <c r="M20" s="24"/>
      <c r="N20" s="24"/>
      <c r="O20" s="24"/>
      <c r="P20" s="24"/>
      <c r="Q20" s="24"/>
      <c r="R20" s="24"/>
      <c r="S20" s="24"/>
      <c r="T20" s="24"/>
      <c r="U20" s="24"/>
      <c r="V20" s="24"/>
      <c r="W20" s="24"/>
    </row>
    <row r="21" ht="18.75" customHeight="1" spans="1:23">
      <c r="A21" s="124" t="s">
        <v>315</v>
      </c>
      <c r="B21" s="124" t="s">
        <v>329</v>
      </c>
      <c r="C21" s="22" t="s">
        <v>328</v>
      </c>
      <c r="D21" s="124" t="s">
        <v>70</v>
      </c>
      <c r="E21" s="124" t="s">
        <v>109</v>
      </c>
      <c r="F21" s="124" t="s">
        <v>187</v>
      </c>
      <c r="G21" s="124" t="s">
        <v>322</v>
      </c>
      <c r="H21" s="124" t="s">
        <v>323</v>
      </c>
      <c r="I21" s="24">
        <v>60000</v>
      </c>
      <c r="J21" s="24">
        <v>60000</v>
      </c>
      <c r="K21" s="24">
        <v>60000</v>
      </c>
      <c r="L21" s="24"/>
      <c r="M21" s="24"/>
      <c r="N21" s="24"/>
      <c r="O21" s="24"/>
      <c r="P21" s="24"/>
      <c r="Q21" s="24"/>
      <c r="R21" s="24"/>
      <c r="S21" s="24"/>
      <c r="T21" s="24"/>
      <c r="U21" s="24"/>
      <c r="V21" s="24"/>
      <c r="W21" s="24"/>
    </row>
    <row r="22" ht="18.75" customHeight="1" spans="1:23">
      <c r="A22" s="26"/>
      <c r="B22" s="26"/>
      <c r="C22" s="22" t="s">
        <v>330</v>
      </c>
      <c r="D22" s="26"/>
      <c r="E22" s="26"/>
      <c r="F22" s="26"/>
      <c r="G22" s="26"/>
      <c r="H22" s="26"/>
      <c r="I22" s="24">
        <v>500000</v>
      </c>
      <c r="J22" s="24">
        <v>500000</v>
      </c>
      <c r="K22" s="24">
        <v>500000</v>
      </c>
      <c r="L22" s="24"/>
      <c r="M22" s="24"/>
      <c r="N22" s="24"/>
      <c r="O22" s="24"/>
      <c r="P22" s="24"/>
      <c r="Q22" s="24"/>
      <c r="R22" s="24"/>
      <c r="S22" s="24"/>
      <c r="T22" s="24"/>
      <c r="U22" s="24"/>
      <c r="V22" s="24"/>
      <c r="W22" s="24"/>
    </row>
    <row r="23" ht="18.75" customHeight="1" spans="1:23">
      <c r="A23" s="124" t="s">
        <v>315</v>
      </c>
      <c r="B23" s="124" t="s">
        <v>331</v>
      </c>
      <c r="C23" s="22" t="s">
        <v>330</v>
      </c>
      <c r="D23" s="124" t="s">
        <v>70</v>
      </c>
      <c r="E23" s="124" t="s">
        <v>107</v>
      </c>
      <c r="F23" s="124" t="s">
        <v>185</v>
      </c>
      <c r="G23" s="124" t="s">
        <v>262</v>
      </c>
      <c r="H23" s="124" t="s">
        <v>263</v>
      </c>
      <c r="I23" s="24">
        <v>100000</v>
      </c>
      <c r="J23" s="24">
        <v>100000</v>
      </c>
      <c r="K23" s="24">
        <v>100000</v>
      </c>
      <c r="L23" s="24"/>
      <c r="M23" s="24"/>
      <c r="N23" s="24"/>
      <c r="O23" s="24"/>
      <c r="P23" s="24"/>
      <c r="Q23" s="24"/>
      <c r="R23" s="24"/>
      <c r="S23" s="24"/>
      <c r="T23" s="24"/>
      <c r="U23" s="24"/>
      <c r="V23" s="24"/>
      <c r="W23" s="24"/>
    </row>
    <row r="24" ht="18.75" customHeight="1" spans="1:23">
      <c r="A24" s="124" t="s">
        <v>315</v>
      </c>
      <c r="B24" s="124" t="s">
        <v>331</v>
      </c>
      <c r="C24" s="22" t="s">
        <v>330</v>
      </c>
      <c r="D24" s="124" t="s">
        <v>70</v>
      </c>
      <c r="E24" s="124" t="s">
        <v>107</v>
      </c>
      <c r="F24" s="124" t="s">
        <v>185</v>
      </c>
      <c r="G24" s="124" t="s">
        <v>270</v>
      </c>
      <c r="H24" s="124" t="s">
        <v>271</v>
      </c>
      <c r="I24" s="24">
        <v>90000</v>
      </c>
      <c r="J24" s="24">
        <v>90000</v>
      </c>
      <c r="K24" s="24">
        <v>90000</v>
      </c>
      <c r="L24" s="24"/>
      <c r="M24" s="24"/>
      <c r="N24" s="24"/>
      <c r="O24" s="24"/>
      <c r="P24" s="24"/>
      <c r="Q24" s="24"/>
      <c r="R24" s="24"/>
      <c r="S24" s="24"/>
      <c r="T24" s="24"/>
      <c r="U24" s="24"/>
      <c r="V24" s="24"/>
      <c r="W24" s="24"/>
    </row>
    <row r="25" ht="18.75" customHeight="1" spans="1:23">
      <c r="A25" s="124" t="s">
        <v>315</v>
      </c>
      <c r="B25" s="124" t="s">
        <v>331</v>
      </c>
      <c r="C25" s="22" t="s">
        <v>330</v>
      </c>
      <c r="D25" s="124" t="s">
        <v>70</v>
      </c>
      <c r="E25" s="124" t="s">
        <v>107</v>
      </c>
      <c r="F25" s="124" t="s">
        <v>185</v>
      </c>
      <c r="G25" s="124" t="s">
        <v>322</v>
      </c>
      <c r="H25" s="124" t="s">
        <v>323</v>
      </c>
      <c r="I25" s="24">
        <v>310000</v>
      </c>
      <c r="J25" s="24">
        <v>310000</v>
      </c>
      <c r="K25" s="24">
        <v>310000</v>
      </c>
      <c r="L25" s="24"/>
      <c r="M25" s="24"/>
      <c r="N25" s="24"/>
      <c r="O25" s="24"/>
      <c r="P25" s="24"/>
      <c r="Q25" s="24"/>
      <c r="R25" s="24"/>
      <c r="S25" s="24"/>
      <c r="T25" s="24"/>
      <c r="U25" s="24"/>
      <c r="V25" s="24"/>
      <c r="W25" s="24"/>
    </row>
    <row r="26" ht="18.75" customHeight="1" spans="1:23">
      <c r="A26" s="26"/>
      <c r="B26" s="26"/>
      <c r="C26" s="22" t="s">
        <v>332</v>
      </c>
      <c r="D26" s="26"/>
      <c r="E26" s="26"/>
      <c r="F26" s="26"/>
      <c r="G26" s="26"/>
      <c r="H26" s="26"/>
      <c r="I26" s="24">
        <v>150000</v>
      </c>
      <c r="J26" s="24">
        <v>150000</v>
      </c>
      <c r="K26" s="24">
        <v>150000</v>
      </c>
      <c r="L26" s="24"/>
      <c r="M26" s="24"/>
      <c r="N26" s="24"/>
      <c r="O26" s="24"/>
      <c r="P26" s="24"/>
      <c r="Q26" s="24"/>
      <c r="R26" s="24"/>
      <c r="S26" s="24"/>
      <c r="T26" s="24"/>
      <c r="U26" s="24"/>
      <c r="V26" s="24"/>
      <c r="W26" s="24"/>
    </row>
    <row r="27" ht="18.75" customHeight="1" spans="1:23">
      <c r="A27" s="124" t="s">
        <v>315</v>
      </c>
      <c r="B27" s="124" t="s">
        <v>333</v>
      </c>
      <c r="C27" s="22" t="s">
        <v>332</v>
      </c>
      <c r="D27" s="124" t="s">
        <v>70</v>
      </c>
      <c r="E27" s="124" t="s">
        <v>107</v>
      </c>
      <c r="F27" s="124" t="s">
        <v>185</v>
      </c>
      <c r="G27" s="124" t="s">
        <v>322</v>
      </c>
      <c r="H27" s="124" t="s">
        <v>323</v>
      </c>
      <c r="I27" s="24">
        <v>150000</v>
      </c>
      <c r="J27" s="24">
        <v>150000</v>
      </c>
      <c r="K27" s="24">
        <v>150000</v>
      </c>
      <c r="L27" s="24"/>
      <c r="M27" s="24"/>
      <c r="N27" s="24"/>
      <c r="O27" s="24"/>
      <c r="P27" s="24"/>
      <c r="Q27" s="24"/>
      <c r="R27" s="24"/>
      <c r="S27" s="24"/>
      <c r="T27" s="24"/>
      <c r="U27" s="24"/>
      <c r="V27" s="24"/>
      <c r="W27" s="24"/>
    </row>
    <row r="28" ht="18.75" customHeight="1" spans="1:23">
      <c r="A28" s="26"/>
      <c r="B28" s="26"/>
      <c r="C28" s="22" t="s">
        <v>334</v>
      </c>
      <c r="D28" s="26"/>
      <c r="E28" s="26"/>
      <c r="F28" s="26"/>
      <c r="G28" s="26"/>
      <c r="H28" s="26"/>
      <c r="I28" s="24">
        <v>150000</v>
      </c>
      <c r="J28" s="24">
        <v>150000</v>
      </c>
      <c r="K28" s="24">
        <v>150000</v>
      </c>
      <c r="L28" s="24"/>
      <c r="M28" s="24"/>
      <c r="N28" s="24"/>
      <c r="O28" s="24"/>
      <c r="P28" s="24"/>
      <c r="Q28" s="24"/>
      <c r="R28" s="24"/>
      <c r="S28" s="24"/>
      <c r="T28" s="24"/>
      <c r="U28" s="24"/>
      <c r="V28" s="24"/>
      <c r="W28" s="24"/>
    </row>
    <row r="29" ht="18.75" customHeight="1" spans="1:23">
      <c r="A29" s="124" t="s">
        <v>315</v>
      </c>
      <c r="B29" s="124" t="s">
        <v>335</v>
      </c>
      <c r="C29" s="22" t="s">
        <v>334</v>
      </c>
      <c r="D29" s="124" t="s">
        <v>70</v>
      </c>
      <c r="E29" s="124" t="s">
        <v>109</v>
      </c>
      <c r="F29" s="124" t="s">
        <v>187</v>
      </c>
      <c r="G29" s="124" t="s">
        <v>322</v>
      </c>
      <c r="H29" s="124" t="s">
        <v>323</v>
      </c>
      <c r="I29" s="24">
        <v>150000</v>
      </c>
      <c r="J29" s="24">
        <v>150000</v>
      </c>
      <c r="K29" s="24">
        <v>150000</v>
      </c>
      <c r="L29" s="24"/>
      <c r="M29" s="24"/>
      <c r="N29" s="24"/>
      <c r="O29" s="24"/>
      <c r="P29" s="24"/>
      <c r="Q29" s="24"/>
      <c r="R29" s="24"/>
      <c r="S29" s="24"/>
      <c r="T29" s="24"/>
      <c r="U29" s="24"/>
      <c r="V29" s="24"/>
      <c r="W29" s="24"/>
    </row>
    <row r="30" ht="18.75" customHeight="1" spans="1:23">
      <c r="A30" s="26"/>
      <c r="B30" s="26"/>
      <c r="C30" s="22" t="s">
        <v>336</v>
      </c>
      <c r="D30" s="26"/>
      <c r="E30" s="26"/>
      <c r="F30" s="26"/>
      <c r="G30" s="26"/>
      <c r="H30" s="26"/>
      <c r="I30" s="24">
        <v>150000</v>
      </c>
      <c r="J30" s="24">
        <v>150000</v>
      </c>
      <c r="K30" s="24">
        <v>150000</v>
      </c>
      <c r="L30" s="24"/>
      <c r="M30" s="24"/>
      <c r="N30" s="24"/>
      <c r="O30" s="24"/>
      <c r="P30" s="24"/>
      <c r="Q30" s="24"/>
      <c r="R30" s="24"/>
      <c r="S30" s="24"/>
      <c r="T30" s="24"/>
      <c r="U30" s="24"/>
      <c r="V30" s="24"/>
      <c r="W30" s="24"/>
    </row>
    <row r="31" ht="18.75" customHeight="1" spans="1:23">
      <c r="A31" s="124" t="s">
        <v>315</v>
      </c>
      <c r="B31" s="124" t="s">
        <v>337</v>
      </c>
      <c r="C31" s="22" t="s">
        <v>336</v>
      </c>
      <c r="D31" s="124" t="s">
        <v>70</v>
      </c>
      <c r="E31" s="124" t="s">
        <v>100</v>
      </c>
      <c r="F31" s="124" t="s">
        <v>180</v>
      </c>
      <c r="G31" s="124" t="s">
        <v>322</v>
      </c>
      <c r="H31" s="124" t="s">
        <v>323</v>
      </c>
      <c r="I31" s="24">
        <v>150000</v>
      </c>
      <c r="J31" s="24">
        <v>150000</v>
      </c>
      <c r="K31" s="24">
        <v>150000</v>
      </c>
      <c r="L31" s="24"/>
      <c r="M31" s="24"/>
      <c r="N31" s="24"/>
      <c r="O31" s="24"/>
      <c r="P31" s="24"/>
      <c r="Q31" s="24"/>
      <c r="R31" s="24"/>
      <c r="S31" s="24"/>
      <c r="T31" s="24"/>
      <c r="U31" s="24"/>
      <c r="V31" s="24"/>
      <c r="W31" s="24"/>
    </row>
    <row r="32" ht="18.75" customHeight="1" spans="1:23">
      <c r="A32" s="26"/>
      <c r="B32" s="26"/>
      <c r="C32" s="22" t="s">
        <v>338</v>
      </c>
      <c r="D32" s="26"/>
      <c r="E32" s="26"/>
      <c r="F32" s="26"/>
      <c r="G32" s="26"/>
      <c r="H32" s="26"/>
      <c r="I32" s="24">
        <v>150000</v>
      </c>
      <c r="J32" s="24">
        <v>150000</v>
      </c>
      <c r="K32" s="24">
        <v>150000</v>
      </c>
      <c r="L32" s="24"/>
      <c r="M32" s="24"/>
      <c r="N32" s="24"/>
      <c r="O32" s="24"/>
      <c r="P32" s="24"/>
      <c r="Q32" s="24"/>
      <c r="R32" s="24"/>
      <c r="S32" s="24"/>
      <c r="T32" s="24"/>
      <c r="U32" s="24"/>
      <c r="V32" s="24"/>
      <c r="W32" s="24"/>
    </row>
    <row r="33" ht="18.75" customHeight="1" spans="1:23">
      <c r="A33" s="124" t="s">
        <v>315</v>
      </c>
      <c r="B33" s="124" t="s">
        <v>339</v>
      </c>
      <c r="C33" s="22" t="s">
        <v>338</v>
      </c>
      <c r="D33" s="124" t="s">
        <v>70</v>
      </c>
      <c r="E33" s="124" t="s">
        <v>106</v>
      </c>
      <c r="F33" s="124" t="s">
        <v>184</v>
      </c>
      <c r="G33" s="124" t="s">
        <v>262</v>
      </c>
      <c r="H33" s="124" t="s">
        <v>263</v>
      </c>
      <c r="I33" s="24">
        <v>75000</v>
      </c>
      <c r="J33" s="24">
        <v>75000</v>
      </c>
      <c r="K33" s="24">
        <v>75000</v>
      </c>
      <c r="L33" s="24"/>
      <c r="M33" s="24"/>
      <c r="N33" s="24"/>
      <c r="O33" s="24"/>
      <c r="P33" s="24"/>
      <c r="Q33" s="24"/>
      <c r="R33" s="24"/>
      <c r="S33" s="24"/>
      <c r="T33" s="24"/>
      <c r="U33" s="24"/>
      <c r="V33" s="24"/>
      <c r="W33" s="24"/>
    </row>
    <row r="34" ht="18.75" customHeight="1" spans="1:23">
      <c r="A34" s="124" t="s">
        <v>315</v>
      </c>
      <c r="B34" s="124" t="s">
        <v>339</v>
      </c>
      <c r="C34" s="22" t="s">
        <v>338</v>
      </c>
      <c r="D34" s="124" t="s">
        <v>70</v>
      </c>
      <c r="E34" s="124" t="s">
        <v>106</v>
      </c>
      <c r="F34" s="124" t="s">
        <v>184</v>
      </c>
      <c r="G34" s="124" t="s">
        <v>270</v>
      </c>
      <c r="H34" s="124" t="s">
        <v>271</v>
      </c>
      <c r="I34" s="24">
        <v>75000</v>
      </c>
      <c r="J34" s="24">
        <v>75000</v>
      </c>
      <c r="K34" s="24">
        <v>75000</v>
      </c>
      <c r="L34" s="24"/>
      <c r="M34" s="24"/>
      <c r="N34" s="24"/>
      <c r="O34" s="24"/>
      <c r="P34" s="24"/>
      <c r="Q34" s="24"/>
      <c r="R34" s="24"/>
      <c r="S34" s="24"/>
      <c r="T34" s="24"/>
      <c r="U34" s="24"/>
      <c r="V34" s="24"/>
      <c r="W34" s="24"/>
    </row>
    <row r="35" ht="18.75" customHeight="1" spans="1:23">
      <c r="A35" s="26"/>
      <c r="B35" s="26"/>
      <c r="C35" s="22" t="s">
        <v>340</v>
      </c>
      <c r="D35" s="26"/>
      <c r="E35" s="26"/>
      <c r="F35" s="26"/>
      <c r="G35" s="26"/>
      <c r="H35" s="26"/>
      <c r="I35" s="24">
        <v>200000</v>
      </c>
      <c r="J35" s="24">
        <v>200000</v>
      </c>
      <c r="K35" s="24">
        <v>200000</v>
      </c>
      <c r="L35" s="24"/>
      <c r="M35" s="24"/>
      <c r="N35" s="24"/>
      <c r="O35" s="24"/>
      <c r="P35" s="24"/>
      <c r="Q35" s="24"/>
      <c r="R35" s="24"/>
      <c r="S35" s="24"/>
      <c r="T35" s="24"/>
      <c r="U35" s="24"/>
      <c r="V35" s="24"/>
      <c r="W35" s="24"/>
    </row>
    <row r="36" ht="18.75" customHeight="1" spans="1:23">
      <c r="A36" s="124" t="s">
        <v>315</v>
      </c>
      <c r="B36" s="124" t="s">
        <v>341</v>
      </c>
      <c r="C36" s="22" t="s">
        <v>340</v>
      </c>
      <c r="D36" s="124" t="s">
        <v>70</v>
      </c>
      <c r="E36" s="124" t="s">
        <v>107</v>
      </c>
      <c r="F36" s="124" t="s">
        <v>185</v>
      </c>
      <c r="G36" s="124" t="s">
        <v>342</v>
      </c>
      <c r="H36" s="124" t="s">
        <v>343</v>
      </c>
      <c r="I36" s="24">
        <v>200000</v>
      </c>
      <c r="J36" s="24">
        <v>200000</v>
      </c>
      <c r="K36" s="24">
        <v>200000</v>
      </c>
      <c r="L36" s="24"/>
      <c r="M36" s="24"/>
      <c r="N36" s="24"/>
      <c r="O36" s="24"/>
      <c r="P36" s="24"/>
      <c r="Q36" s="24"/>
      <c r="R36" s="24"/>
      <c r="S36" s="24"/>
      <c r="T36" s="24"/>
      <c r="U36" s="24"/>
      <c r="V36" s="24"/>
      <c r="W36" s="24"/>
    </row>
    <row r="37" ht="18.75" customHeight="1" spans="1:23">
      <c r="A37" s="26"/>
      <c r="B37" s="26"/>
      <c r="C37" s="22" t="s">
        <v>344</v>
      </c>
      <c r="D37" s="26"/>
      <c r="E37" s="26"/>
      <c r="F37" s="26"/>
      <c r="G37" s="26"/>
      <c r="H37" s="26"/>
      <c r="I37" s="24">
        <v>150000</v>
      </c>
      <c r="J37" s="24">
        <v>150000</v>
      </c>
      <c r="K37" s="24">
        <v>150000</v>
      </c>
      <c r="L37" s="24"/>
      <c r="M37" s="24"/>
      <c r="N37" s="24"/>
      <c r="O37" s="24"/>
      <c r="P37" s="24"/>
      <c r="Q37" s="24"/>
      <c r="R37" s="24"/>
      <c r="S37" s="24"/>
      <c r="T37" s="24"/>
      <c r="U37" s="24"/>
      <c r="V37" s="24"/>
      <c r="W37" s="24"/>
    </row>
    <row r="38" ht="18.75" customHeight="1" spans="1:23">
      <c r="A38" s="124" t="s">
        <v>315</v>
      </c>
      <c r="B38" s="124" t="s">
        <v>345</v>
      </c>
      <c r="C38" s="22" t="s">
        <v>344</v>
      </c>
      <c r="D38" s="124" t="s">
        <v>70</v>
      </c>
      <c r="E38" s="124" t="s">
        <v>119</v>
      </c>
      <c r="F38" s="124" t="s">
        <v>193</v>
      </c>
      <c r="G38" s="124" t="s">
        <v>342</v>
      </c>
      <c r="H38" s="124" t="s">
        <v>343</v>
      </c>
      <c r="I38" s="24">
        <v>150000</v>
      </c>
      <c r="J38" s="24">
        <v>150000</v>
      </c>
      <c r="K38" s="24">
        <v>150000</v>
      </c>
      <c r="L38" s="24"/>
      <c r="M38" s="24"/>
      <c r="N38" s="24"/>
      <c r="O38" s="24"/>
      <c r="P38" s="24"/>
      <c r="Q38" s="24"/>
      <c r="R38" s="24"/>
      <c r="S38" s="24"/>
      <c r="T38" s="24"/>
      <c r="U38" s="24"/>
      <c r="V38" s="24"/>
      <c r="W38" s="24"/>
    </row>
    <row r="39" ht="18.75" customHeight="1" spans="1:23">
      <c r="A39" s="26"/>
      <c r="B39" s="26"/>
      <c r="C39" s="22" t="s">
        <v>346</v>
      </c>
      <c r="D39" s="26"/>
      <c r="E39" s="26"/>
      <c r="F39" s="26"/>
      <c r="G39" s="26"/>
      <c r="H39" s="26"/>
      <c r="I39" s="24">
        <v>50000</v>
      </c>
      <c r="J39" s="24">
        <v>50000</v>
      </c>
      <c r="K39" s="24">
        <v>50000</v>
      </c>
      <c r="L39" s="24"/>
      <c r="M39" s="24"/>
      <c r="N39" s="24"/>
      <c r="O39" s="24"/>
      <c r="P39" s="24"/>
      <c r="Q39" s="24"/>
      <c r="R39" s="24"/>
      <c r="S39" s="24"/>
      <c r="T39" s="24"/>
      <c r="U39" s="24"/>
      <c r="V39" s="24"/>
      <c r="W39" s="24"/>
    </row>
    <row r="40" ht="18.75" customHeight="1" spans="1:23">
      <c r="A40" s="124" t="s">
        <v>315</v>
      </c>
      <c r="B40" s="124" t="s">
        <v>347</v>
      </c>
      <c r="C40" s="22" t="s">
        <v>346</v>
      </c>
      <c r="D40" s="124" t="s">
        <v>70</v>
      </c>
      <c r="E40" s="124" t="s">
        <v>109</v>
      </c>
      <c r="F40" s="124" t="s">
        <v>187</v>
      </c>
      <c r="G40" s="124" t="s">
        <v>322</v>
      </c>
      <c r="H40" s="124" t="s">
        <v>323</v>
      </c>
      <c r="I40" s="24">
        <v>50000</v>
      </c>
      <c r="J40" s="24">
        <v>50000</v>
      </c>
      <c r="K40" s="24">
        <v>50000</v>
      </c>
      <c r="L40" s="24"/>
      <c r="M40" s="24"/>
      <c r="N40" s="24"/>
      <c r="O40" s="24"/>
      <c r="P40" s="24"/>
      <c r="Q40" s="24"/>
      <c r="R40" s="24"/>
      <c r="S40" s="24"/>
      <c r="T40" s="24"/>
      <c r="U40" s="24"/>
      <c r="V40" s="24"/>
      <c r="W40" s="24"/>
    </row>
    <row r="41" ht="18.75" customHeight="1" spans="1:23">
      <c r="A41" s="26"/>
      <c r="B41" s="26"/>
      <c r="C41" s="22" t="s">
        <v>348</v>
      </c>
      <c r="D41" s="26"/>
      <c r="E41" s="26"/>
      <c r="F41" s="26"/>
      <c r="G41" s="26"/>
      <c r="H41" s="26"/>
      <c r="I41" s="24">
        <v>150000</v>
      </c>
      <c r="J41" s="24">
        <v>150000</v>
      </c>
      <c r="K41" s="24">
        <v>150000</v>
      </c>
      <c r="L41" s="24"/>
      <c r="M41" s="24"/>
      <c r="N41" s="24"/>
      <c r="O41" s="24"/>
      <c r="P41" s="24"/>
      <c r="Q41" s="24"/>
      <c r="R41" s="24"/>
      <c r="S41" s="24"/>
      <c r="T41" s="24"/>
      <c r="U41" s="24"/>
      <c r="V41" s="24"/>
      <c r="W41" s="24"/>
    </row>
    <row r="42" ht="18.75" customHeight="1" spans="1:23">
      <c r="A42" s="124" t="s">
        <v>315</v>
      </c>
      <c r="B42" s="124" t="s">
        <v>349</v>
      </c>
      <c r="C42" s="22" t="s">
        <v>348</v>
      </c>
      <c r="D42" s="124" t="s">
        <v>70</v>
      </c>
      <c r="E42" s="124" t="s">
        <v>107</v>
      </c>
      <c r="F42" s="124" t="s">
        <v>185</v>
      </c>
      <c r="G42" s="124" t="s">
        <v>322</v>
      </c>
      <c r="H42" s="124" t="s">
        <v>323</v>
      </c>
      <c r="I42" s="24">
        <v>150000</v>
      </c>
      <c r="J42" s="24">
        <v>150000</v>
      </c>
      <c r="K42" s="24">
        <v>150000</v>
      </c>
      <c r="L42" s="24"/>
      <c r="M42" s="24"/>
      <c r="N42" s="24"/>
      <c r="O42" s="24"/>
      <c r="P42" s="24"/>
      <c r="Q42" s="24"/>
      <c r="R42" s="24"/>
      <c r="S42" s="24"/>
      <c r="T42" s="24"/>
      <c r="U42" s="24"/>
      <c r="V42" s="24"/>
      <c r="W42" s="24"/>
    </row>
    <row r="43" ht="18.75" customHeight="1" spans="1:23">
      <c r="A43" s="26"/>
      <c r="B43" s="26"/>
      <c r="C43" s="22" t="s">
        <v>350</v>
      </c>
      <c r="D43" s="26"/>
      <c r="E43" s="26"/>
      <c r="F43" s="26"/>
      <c r="G43" s="26"/>
      <c r="H43" s="26"/>
      <c r="I43" s="24">
        <v>400000</v>
      </c>
      <c r="J43" s="24">
        <v>400000</v>
      </c>
      <c r="K43" s="24">
        <v>400000</v>
      </c>
      <c r="L43" s="24"/>
      <c r="M43" s="24"/>
      <c r="N43" s="24"/>
      <c r="O43" s="24"/>
      <c r="P43" s="24"/>
      <c r="Q43" s="24"/>
      <c r="R43" s="24"/>
      <c r="S43" s="24"/>
      <c r="T43" s="24"/>
      <c r="U43" s="24"/>
      <c r="V43" s="24"/>
      <c r="W43" s="24"/>
    </row>
    <row r="44" ht="18.75" customHeight="1" spans="1:23">
      <c r="A44" s="124" t="s">
        <v>315</v>
      </c>
      <c r="B44" s="124" t="s">
        <v>351</v>
      </c>
      <c r="C44" s="22" t="s">
        <v>350</v>
      </c>
      <c r="D44" s="124" t="s">
        <v>70</v>
      </c>
      <c r="E44" s="124" t="s">
        <v>106</v>
      </c>
      <c r="F44" s="124" t="s">
        <v>184</v>
      </c>
      <c r="G44" s="124" t="s">
        <v>322</v>
      </c>
      <c r="H44" s="124" t="s">
        <v>323</v>
      </c>
      <c r="I44" s="24">
        <v>400000</v>
      </c>
      <c r="J44" s="24">
        <v>400000</v>
      </c>
      <c r="K44" s="24">
        <v>400000</v>
      </c>
      <c r="L44" s="24"/>
      <c r="M44" s="24"/>
      <c r="N44" s="24"/>
      <c r="O44" s="24"/>
      <c r="P44" s="24"/>
      <c r="Q44" s="24"/>
      <c r="R44" s="24"/>
      <c r="S44" s="24"/>
      <c r="T44" s="24"/>
      <c r="U44" s="24"/>
      <c r="V44" s="24"/>
      <c r="W44" s="24"/>
    </row>
    <row r="45" ht="18.75" customHeight="1" spans="1:23">
      <c r="A45" s="26"/>
      <c r="B45" s="26"/>
      <c r="C45" s="22" t="s">
        <v>352</v>
      </c>
      <c r="D45" s="26"/>
      <c r="E45" s="26"/>
      <c r="F45" s="26"/>
      <c r="G45" s="26"/>
      <c r="H45" s="26"/>
      <c r="I45" s="24">
        <v>400000</v>
      </c>
      <c r="J45" s="24">
        <v>400000</v>
      </c>
      <c r="K45" s="24">
        <v>400000</v>
      </c>
      <c r="L45" s="24"/>
      <c r="M45" s="24"/>
      <c r="N45" s="24"/>
      <c r="O45" s="24"/>
      <c r="P45" s="24"/>
      <c r="Q45" s="24"/>
      <c r="R45" s="24"/>
      <c r="S45" s="24"/>
      <c r="T45" s="24"/>
      <c r="U45" s="24"/>
      <c r="V45" s="24"/>
      <c r="W45" s="24"/>
    </row>
    <row r="46" ht="18.75" customHeight="1" spans="1:23">
      <c r="A46" s="124" t="s">
        <v>315</v>
      </c>
      <c r="B46" s="124" t="s">
        <v>353</v>
      </c>
      <c r="C46" s="22" t="s">
        <v>352</v>
      </c>
      <c r="D46" s="124" t="s">
        <v>70</v>
      </c>
      <c r="E46" s="124" t="s">
        <v>106</v>
      </c>
      <c r="F46" s="124" t="s">
        <v>184</v>
      </c>
      <c r="G46" s="124" t="s">
        <v>322</v>
      </c>
      <c r="H46" s="124" t="s">
        <v>323</v>
      </c>
      <c r="I46" s="24">
        <v>400000</v>
      </c>
      <c r="J46" s="24">
        <v>400000</v>
      </c>
      <c r="K46" s="24">
        <v>400000</v>
      </c>
      <c r="L46" s="24"/>
      <c r="M46" s="24"/>
      <c r="N46" s="24"/>
      <c r="O46" s="24"/>
      <c r="P46" s="24"/>
      <c r="Q46" s="24"/>
      <c r="R46" s="24"/>
      <c r="S46" s="24"/>
      <c r="T46" s="24"/>
      <c r="U46" s="24"/>
      <c r="V46" s="24"/>
      <c r="W46" s="24"/>
    </row>
    <row r="47" ht="18.75" customHeight="1" spans="1:23">
      <c r="A47" s="26"/>
      <c r="B47" s="26"/>
      <c r="C47" s="22" t="s">
        <v>354</v>
      </c>
      <c r="D47" s="26"/>
      <c r="E47" s="26"/>
      <c r="F47" s="26"/>
      <c r="G47" s="26"/>
      <c r="H47" s="26"/>
      <c r="I47" s="24">
        <v>1272697.38</v>
      </c>
      <c r="J47" s="24"/>
      <c r="K47" s="24"/>
      <c r="L47" s="24"/>
      <c r="M47" s="24"/>
      <c r="N47" s="24"/>
      <c r="O47" s="24"/>
      <c r="P47" s="24"/>
      <c r="Q47" s="24"/>
      <c r="R47" s="24">
        <v>1272697.38</v>
      </c>
      <c r="S47" s="24"/>
      <c r="T47" s="24"/>
      <c r="U47" s="24"/>
      <c r="V47" s="24"/>
      <c r="W47" s="24">
        <v>1272697.38</v>
      </c>
    </row>
    <row r="48" ht="18.75" customHeight="1" spans="1:23">
      <c r="A48" s="124" t="s">
        <v>355</v>
      </c>
      <c r="B48" s="124" t="s">
        <v>356</v>
      </c>
      <c r="C48" s="22" t="s">
        <v>354</v>
      </c>
      <c r="D48" s="124" t="s">
        <v>70</v>
      </c>
      <c r="E48" s="124" t="s">
        <v>107</v>
      </c>
      <c r="F48" s="124" t="s">
        <v>185</v>
      </c>
      <c r="G48" s="124" t="s">
        <v>282</v>
      </c>
      <c r="H48" s="124" t="s">
        <v>281</v>
      </c>
      <c r="I48" s="24">
        <v>10000</v>
      </c>
      <c r="J48" s="24"/>
      <c r="K48" s="24"/>
      <c r="L48" s="24"/>
      <c r="M48" s="24"/>
      <c r="N48" s="24"/>
      <c r="O48" s="24"/>
      <c r="P48" s="24"/>
      <c r="Q48" s="24"/>
      <c r="R48" s="24">
        <v>10000</v>
      </c>
      <c r="S48" s="24"/>
      <c r="T48" s="24"/>
      <c r="U48" s="24"/>
      <c r="V48" s="24"/>
      <c r="W48" s="24">
        <v>10000</v>
      </c>
    </row>
    <row r="49" ht="18.75" customHeight="1" spans="1:23">
      <c r="A49" s="124" t="s">
        <v>355</v>
      </c>
      <c r="B49" s="124" t="s">
        <v>356</v>
      </c>
      <c r="C49" s="22" t="s">
        <v>354</v>
      </c>
      <c r="D49" s="124" t="s">
        <v>70</v>
      </c>
      <c r="E49" s="124" t="s">
        <v>107</v>
      </c>
      <c r="F49" s="124" t="s">
        <v>185</v>
      </c>
      <c r="G49" s="124" t="s">
        <v>342</v>
      </c>
      <c r="H49" s="124" t="s">
        <v>343</v>
      </c>
      <c r="I49" s="24">
        <v>1252697.38</v>
      </c>
      <c r="J49" s="24"/>
      <c r="K49" s="24"/>
      <c r="L49" s="24"/>
      <c r="M49" s="24"/>
      <c r="N49" s="24"/>
      <c r="O49" s="24"/>
      <c r="P49" s="24"/>
      <c r="Q49" s="24"/>
      <c r="R49" s="24">
        <v>1252697.38</v>
      </c>
      <c r="S49" s="24"/>
      <c r="T49" s="24"/>
      <c r="U49" s="24"/>
      <c r="V49" s="24"/>
      <c r="W49" s="24">
        <v>1252697.38</v>
      </c>
    </row>
    <row r="50" ht="18.75" customHeight="1" spans="1:23">
      <c r="A50" s="124" t="s">
        <v>355</v>
      </c>
      <c r="B50" s="124" t="s">
        <v>356</v>
      </c>
      <c r="C50" s="22" t="s">
        <v>354</v>
      </c>
      <c r="D50" s="124" t="s">
        <v>70</v>
      </c>
      <c r="E50" s="124" t="s">
        <v>107</v>
      </c>
      <c r="F50" s="124" t="s">
        <v>185</v>
      </c>
      <c r="G50" s="124" t="s">
        <v>357</v>
      </c>
      <c r="H50" s="124" t="s">
        <v>358</v>
      </c>
      <c r="I50" s="24">
        <v>10000</v>
      </c>
      <c r="J50" s="24"/>
      <c r="K50" s="24"/>
      <c r="L50" s="24"/>
      <c r="M50" s="24"/>
      <c r="N50" s="24"/>
      <c r="O50" s="24"/>
      <c r="P50" s="24"/>
      <c r="Q50" s="24"/>
      <c r="R50" s="24">
        <v>10000</v>
      </c>
      <c r="S50" s="24"/>
      <c r="T50" s="24"/>
      <c r="U50" s="24"/>
      <c r="V50" s="24"/>
      <c r="W50" s="24">
        <v>10000</v>
      </c>
    </row>
    <row r="51" ht="18.75" customHeight="1" spans="1:23">
      <c r="A51" s="26"/>
      <c r="B51" s="26"/>
      <c r="C51" s="22" t="s">
        <v>359</v>
      </c>
      <c r="D51" s="26"/>
      <c r="E51" s="26"/>
      <c r="F51" s="26"/>
      <c r="G51" s="26"/>
      <c r="H51" s="26"/>
      <c r="I51" s="24">
        <v>100000</v>
      </c>
      <c r="J51" s="24">
        <v>100000</v>
      </c>
      <c r="K51" s="24">
        <v>100000</v>
      </c>
      <c r="L51" s="24"/>
      <c r="M51" s="24"/>
      <c r="N51" s="24"/>
      <c r="O51" s="24"/>
      <c r="P51" s="24"/>
      <c r="Q51" s="24"/>
      <c r="R51" s="24"/>
      <c r="S51" s="24"/>
      <c r="T51" s="24"/>
      <c r="U51" s="24"/>
      <c r="V51" s="24"/>
      <c r="W51" s="24"/>
    </row>
    <row r="52" ht="18.75" customHeight="1" spans="1:23">
      <c r="A52" s="124" t="s">
        <v>315</v>
      </c>
      <c r="B52" s="124" t="s">
        <v>360</v>
      </c>
      <c r="C52" s="22" t="s">
        <v>359</v>
      </c>
      <c r="D52" s="124" t="s">
        <v>70</v>
      </c>
      <c r="E52" s="124" t="s">
        <v>106</v>
      </c>
      <c r="F52" s="124" t="s">
        <v>184</v>
      </c>
      <c r="G52" s="124" t="s">
        <v>322</v>
      </c>
      <c r="H52" s="124" t="s">
        <v>323</v>
      </c>
      <c r="I52" s="24">
        <v>100000</v>
      </c>
      <c r="J52" s="24">
        <v>100000</v>
      </c>
      <c r="K52" s="24">
        <v>100000</v>
      </c>
      <c r="L52" s="24"/>
      <c r="M52" s="24"/>
      <c r="N52" s="24"/>
      <c r="O52" s="24"/>
      <c r="P52" s="24"/>
      <c r="Q52" s="24"/>
      <c r="R52" s="24"/>
      <c r="S52" s="24"/>
      <c r="T52" s="24"/>
      <c r="U52" s="24"/>
      <c r="V52" s="24"/>
      <c r="W52" s="24"/>
    </row>
    <row r="53" ht="18.75" customHeight="1" spans="1:23">
      <c r="A53" s="26"/>
      <c r="B53" s="26"/>
      <c r="C53" s="22" t="s">
        <v>361</v>
      </c>
      <c r="D53" s="26"/>
      <c r="E53" s="26"/>
      <c r="F53" s="26"/>
      <c r="G53" s="26"/>
      <c r="H53" s="26"/>
      <c r="I53" s="24">
        <v>100000</v>
      </c>
      <c r="J53" s="24">
        <v>100000</v>
      </c>
      <c r="K53" s="24">
        <v>100000</v>
      </c>
      <c r="L53" s="24"/>
      <c r="M53" s="24"/>
      <c r="N53" s="24"/>
      <c r="O53" s="24"/>
      <c r="P53" s="24"/>
      <c r="Q53" s="24"/>
      <c r="R53" s="24"/>
      <c r="S53" s="24"/>
      <c r="T53" s="24"/>
      <c r="U53" s="24"/>
      <c r="V53" s="24"/>
      <c r="W53" s="24"/>
    </row>
    <row r="54" ht="18.75" customHeight="1" spans="1:23">
      <c r="A54" s="124" t="s">
        <v>315</v>
      </c>
      <c r="B54" s="124" t="s">
        <v>362</v>
      </c>
      <c r="C54" s="22" t="s">
        <v>361</v>
      </c>
      <c r="D54" s="124" t="s">
        <v>70</v>
      </c>
      <c r="E54" s="124" t="s">
        <v>109</v>
      </c>
      <c r="F54" s="124" t="s">
        <v>187</v>
      </c>
      <c r="G54" s="124" t="s">
        <v>322</v>
      </c>
      <c r="H54" s="124" t="s">
        <v>323</v>
      </c>
      <c r="I54" s="24">
        <v>100000</v>
      </c>
      <c r="J54" s="24">
        <v>100000</v>
      </c>
      <c r="K54" s="24">
        <v>100000</v>
      </c>
      <c r="L54" s="24"/>
      <c r="M54" s="24"/>
      <c r="N54" s="24"/>
      <c r="O54" s="24"/>
      <c r="P54" s="24"/>
      <c r="Q54" s="24"/>
      <c r="R54" s="24"/>
      <c r="S54" s="24"/>
      <c r="T54" s="24"/>
      <c r="U54" s="24"/>
      <c r="V54" s="24"/>
      <c r="W54" s="24"/>
    </row>
    <row r="55" ht="18.75" customHeight="1" spans="1:23">
      <c r="A55" s="26"/>
      <c r="B55" s="26"/>
      <c r="C55" s="22" t="s">
        <v>363</v>
      </c>
      <c r="D55" s="26"/>
      <c r="E55" s="26"/>
      <c r="F55" s="26"/>
      <c r="G55" s="26"/>
      <c r="H55" s="26"/>
      <c r="I55" s="24">
        <v>422.01</v>
      </c>
      <c r="J55" s="24"/>
      <c r="K55" s="24"/>
      <c r="L55" s="24"/>
      <c r="M55" s="24"/>
      <c r="N55" s="24"/>
      <c r="O55" s="24"/>
      <c r="P55" s="24"/>
      <c r="Q55" s="24"/>
      <c r="R55" s="24">
        <v>422.01</v>
      </c>
      <c r="S55" s="24"/>
      <c r="T55" s="24"/>
      <c r="U55" s="24"/>
      <c r="V55" s="24"/>
      <c r="W55" s="24">
        <v>422.01</v>
      </c>
    </row>
    <row r="56" ht="18.75" customHeight="1" spans="1:23">
      <c r="A56" s="124" t="s">
        <v>355</v>
      </c>
      <c r="B56" s="124" t="s">
        <v>364</v>
      </c>
      <c r="C56" s="22" t="s">
        <v>363</v>
      </c>
      <c r="D56" s="124" t="s">
        <v>70</v>
      </c>
      <c r="E56" s="124" t="s">
        <v>107</v>
      </c>
      <c r="F56" s="124" t="s">
        <v>185</v>
      </c>
      <c r="G56" s="124" t="s">
        <v>262</v>
      </c>
      <c r="H56" s="124" t="s">
        <v>263</v>
      </c>
      <c r="I56" s="24">
        <v>422.01</v>
      </c>
      <c r="J56" s="24"/>
      <c r="K56" s="24"/>
      <c r="L56" s="24"/>
      <c r="M56" s="24"/>
      <c r="N56" s="24"/>
      <c r="O56" s="24"/>
      <c r="P56" s="24"/>
      <c r="Q56" s="24"/>
      <c r="R56" s="24">
        <v>422.01</v>
      </c>
      <c r="S56" s="24"/>
      <c r="T56" s="24"/>
      <c r="U56" s="24"/>
      <c r="V56" s="24"/>
      <c r="W56" s="24">
        <v>422.01</v>
      </c>
    </row>
    <row r="57" ht="18.75" customHeight="1" spans="1:23">
      <c r="A57" s="26"/>
      <c r="B57" s="26"/>
      <c r="C57" s="22" t="s">
        <v>365</v>
      </c>
      <c r="D57" s="26"/>
      <c r="E57" s="26"/>
      <c r="F57" s="26"/>
      <c r="G57" s="26"/>
      <c r="H57" s="26"/>
      <c r="I57" s="24">
        <v>150000</v>
      </c>
      <c r="J57" s="24">
        <v>150000</v>
      </c>
      <c r="K57" s="24">
        <v>150000</v>
      </c>
      <c r="L57" s="24"/>
      <c r="M57" s="24"/>
      <c r="N57" s="24"/>
      <c r="O57" s="24"/>
      <c r="P57" s="24"/>
      <c r="Q57" s="24"/>
      <c r="R57" s="24"/>
      <c r="S57" s="24"/>
      <c r="T57" s="24"/>
      <c r="U57" s="24"/>
      <c r="V57" s="24"/>
      <c r="W57" s="24"/>
    </row>
    <row r="58" ht="18.75" customHeight="1" spans="1:23">
      <c r="A58" s="124" t="s">
        <v>315</v>
      </c>
      <c r="B58" s="124" t="s">
        <v>366</v>
      </c>
      <c r="C58" s="22" t="s">
        <v>365</v>
      </c>
      <c r="D58" s="124" t="s">
        <v>70</v>
      </c>
      <c r="E58" s="124" t="s">
        <v>107</v>
      </c>
      <c r="F58" s="124" t="s">
        <v>185</v>
      </c>
      <c r="G58" s="124" t="s">
        <v>322</v>
      </c>
      <c r="H58" s="124" t="s">
        <v>323</v>
      </c>
      <c r="I58" s="24">
        <v>150000</v>
      </c>
      <c r="J58" s="24">
        <v>150000</v>
      </c>
      <c r="K58" s="24">
        <v>150000</v>
      </c>
      <c r="L58" s="24"/>
      <c r="M58" s="24"/>
      <c r="N58" s="24"/>
      <c r="O58" s="24"/>
      <c r="P58" s="24"/>
      <c r="Q58" s="24"/>
      <c r="R58" s="24"/>
      <c r="S58" s="24"/>
      <c r="T58" s="24"/>
      <c r="U58" s="24"/>
      <c r="V58" s="24"/>
      <c r="W58" s="24"/>
    </row>
    <row r="59" ht="18.75" customHeight="1" spans="1:23">
      <c r="A59" s="26"/>
      <c r="B59" s="26"/>
      <c r="C59" s="22" t="s">
        <v>367</v>
      </c>
      <c r="D59" s="26"/>
      <c r="E59" s="26"/>
      <c r="F59" s="26"/>
      <c r="G59" s="26"/>
      <c r="H59" s="26"/>
      <c r="I59" s="24">
        <v>83868.5</v>
      </c>
      <c r="J59" s="24"/>
      <c r="K59" s="24"/>
      <c r="L59" s="24"/>
      <c r="M59" s="24"/>
      <c r="N59" s="24"/>
      <c r="O59" s="24"/>
      <c r="P59" s="24"/>
      <c r="Q59" s="24"/>
      <c r="R59" s="24">
        <v>83868.5</v>
      </c>
      <c r="S59" s="24"/>
      <c r="T59" s="24"/>
      <c r="U59" s="24"/>
      <c r="V59" s="24"/>
      <c r="W59" s="24">
        <v>83868.5</v>
      </c>
    </row>
    <row r="60" ht="18.75" customHeight="1" spans="1:23">
      <c r="A60" s="124" t="s">
        <v>355</v>
      </c>
      <c r="B60" s="124" t="s">
        <v>368</v>
      </c>
      <c r="C60" s="22" t="s">
        <v>367</v>
      </c>
      <c r="D60" s="124" t="s">
        <v>70</v>
      </c>
      <c r="E60" s="124" t="s">
        <v>107</v>
      </c>
      <c r="F60" s="124" t="s">
        <v>185</v>
      </c>
      <c r="G60" s="124" t="s">
        <v>262</v>
      </c>
      <c r="H60" s="124" t="s">
        <v>263</v>
      </c>
      <c r="I60" s="24">
        <v>63868.5</v>
      </c>
      <c r="J60" s="24"/>
      <c r="K60" s="24"/>
      <c r="L60" s="24"/>
      <c r="M60" s="24"/>
      <c r="N60" s="24"/>
      <c r="O60" s="24"/>
      <c r="P60" s="24"/>
      <c r="Q60" s="24"/>
      <c r="R60" s="24">
        <v>63868.5</v>
      </c>
      <c r="S60" s="24"/>
      <c r="T60" s="24"/>
      <c r="U60" s="24"/>
      <c r="V60" s="24"/>
      <c r="W60" s="24">
        <v>63868.5</v>
      </c>
    </row>
    <row r="61" ht="18.75" customHeight="1" spans="1:23">
      <c r="A61" s="124" t="s">
        <v>355</v>
      </c>
      <c r="B61" s="124" t="s">
        <v>368</v>
      </c>
      <c r="C61" s="22" t="s">
        <v>367</v>
      </c>
      <c r="D61" s="124" t="s">
        <v>70</v>
      </c>
      <c r="E61" s="124" t="s">
        <v>107</v>
      </c>
      <c r="F61" s="124" t="s">
        <v>185</v>
      </c>
      <c r="G61" s="124" t="s">
        <v>282</v>
      </c>
      <c r="H61" s="124" t="s">
        <v>281</v>
      </c>
      <c r="I61" s="24">
        <v>10000</v>
      </c>
      <c r="J61" s="24"/>
      <c r="K61" s="24"/>
      <c r="L61" s="24"/>
      <c r="M61" s="24"/>
      <c r="N61" s="24"/>
      <c r="O61" s="24"/>
      <c r="P61" s="24"/>
      <c r="Q61" s="24"/>
      <c r="R61" s="24">
        <v>10000</v>
      </c>
      <c r="S61" s="24"/>
      <c r="T61" s="24"/>
      <c r="U61" s="24"/>
      <c r="V61" s="24"/>
      <c r="W61" s="24">
        <v>10000</v>
      </c>
    </row>
    <row r="62" ht="18.75" customHeight="1" spans="1:23">
      <c r="A62" s="124" t="s">
        <v>355</v>
      </c>
      <c r="B62" s="124" t="s">
        <v>368</v>
      </c>
      <c r="C62" s="22" t="s">
        <v>367</v>
      </c>
      <c r="D62" s="124" t="s">
        <v>70</v>
      </c>
      <c r="E62" s="124" t="s">
        <v>107</v>
      </c>
      <c r="F62" s="124" t="s">
        <v>185</v>
      </c>
      <c r="G62" s="124" t="s">
        <v>357</v>
      </c>
      <c r="H62" s="124" t="s">
        <v>358</v>
      </c>
      <c r="I62" s="24">
        <v>10000</v>
      </c>
      <c r="J62" s="24"/>
      <c r="K62" s="24"/>
      <c r="L62" s="24"/>
      <c r="M62" s="24"/>
      <c r="N62" s="24"/>
      <c r="O62" s="24"/>
      <c r="P62" s="24"/>
      <c r="Q62" s="24"/>
      <c r="R62" s="24">
        <v>10000</v>
      </c>
      <c r="S62" s="24"/>
      <c r="T62" s="24"/>
      <c r="U62" s="24"/>
      <c r="V62" s="24"/>
      <c r="W62" s="24">
        <v>10000</v>
      </c>
    </row>
    <row r="63" ht="18.75" customHeight="1" spans="1:23">
      <c r="A63" s="26"/>
      <c r="B63" s="26"/>
      <c r="C63" s="22" t="s">
        <v>369</v>
      </c>
      <c r="D63" s="26"/>
      <c r="E63" s="26"/>
      <c r="F63" s="26"/>
      <c r="G63" s="26"/>
      <c r="H63" s="26"/>
      <c r="I63" s="24">
        <v>200000</v>
      </c>
      <c r="J63" s="24">
        <v>200000</v>
      </c>
      <c r="K63" s="24">
        <v>200000</v>
      </c>
      <c r="L63" s="24"/>
      <c r="M63" s="24"/>
      <c r="N63" s="24"/>
      <c r="O63" s="24"/>
      <c r="P63" s="24"/>
      <c r="Q63" s="24"/>
      <c r="R63" s="24"/>
      <c r="S63" s="24"/>
      <c r="T63" s="24"/>
      <c r="U63" s="24"/>
      <c r="V63" s="24"/>
      <c r="W63" s="24"/>
    </row>
    <row r="64" ht="18.75" customHeight="1" spans="1:23">
      <c r="A64" s="124" t="s">
        <v>315</v>
      </c>
      <c r="B64" s="124" t="s">
        <v>370</v>
      </c>
      <c r="C64" s="22" t="s">
        <v>369</v>
      </c>
      <c r="D64" s="124" t="s">
        <v>70</v>
      </c>
      <c r="E64" s="124" t="s">
        <v>109</v>
      </c>
      <c r="F64" s="124" t="s">
        <v>187</v>
      </c>
      <c r="G64" s="124" t="s">
        <v>322</v>
      </c>
      <c r="H64" s="124" t="s">
        <v>323</v>
      </c>
      <c r="I64" s="24">
        <v>200000</v>
      </c>
      <c r="J64" s="24">
        <v>200000</v>
      </c>
      <c r="K64" s="24">
        <v>200000</v>
      </c>
      <c r="L64" s="24"/>
      <c r="M64" s="24"/>
      <c r="N64" s="24"/>
      <c r="O64" s="24"/>
      <c r="P64" s="24"/>
      <c r="Q64" s="24"/>
      <c r="R64" s="24"/>
      <c r="S64" s="24"/>
      <c r="T64" s="24"/>
      <c r="U64" s="24"/>
      <c r="V64" s="24"/>
      <c r="W64" s="24"/>
    </row>
    <row r="65" ht="18.75" customHeight="1" spans="1:23">
      <c r="A65" s="26"/>
      <c r="B65" s="26"/>
      <c r="C65" s="22" t="s">
        <v>371</v>
      </c>
      <c r="D65" s="26"/>
      <c r="E65" s="26"/>
      <c r="F65" s="26"/>
      <c r="G65" s="26"/>
      <c r="H65" s="26"/>
      <c r="I65" s="24">
        <v>100000</v>
      </c>
      <c r="J65" s="24">
        <v>100000</v>
      </c>
      <c r="K65" s="24">
        <v>100000</v>
      </c>
      <c r="L65" s="24"/>
      <c r="M65" s="24"/>
      <c r="N65" s="24"/>
      <c r="O65" s="24"/>
      <c r="P65" s="24"/>
      <c r="Q65" s="24"/>
      <c r="R65" s="24"/>
      <c r="S65" s="24"/>
      <c r="T65" s="24"/>
      <c r="U65" s="24"/>
      <c r="V65" s="24"/>
      <c r="W65" s="24"/>
    </row>
    <row r="66" ht="18.75" customHeight="1" spans="1:23">
      <c r="A66" s="124" t="s">
        <v>315</v>
      </c>
      <c r="B66" s="124" t="s">
        <v>372</v>
      </c>
      <c r="C66" s="22" t="s">
        <v>371</v>
      </c>
      <c r="D66" s="124" t="s">
        <v>70</v>
      </c>
      <c r="E66" s="124" t="s">
        <v>107</v>
      </c>
      <c r="F66" s="124" t="s">
        <v>185</v>
      </c>
      <c r="G66" s="124" t="s">
        <v>342</v>
      </c>
      <c r="H66" s="124" t="s">
        <v>343</v>
      </c>
      <c r="I66" s="24">
        <v>100000</v>
      </c>
      <c r="J66" s="24">
        <v>100000</v>
      </c>
      <c r="K66" s="24">
        <v>100000</v>
      </c>
      <c r="L66" s="24"/>
      <c r="M66" s="24"/>
      <c r="N66" s="24"/>
      <c r="O66" s="24"/>
      <c r="P66" s="24"/>
      <c r="Q66" s="24"/>
      <c r="R66" s="24"/>
      <c r="S66" s="24"/>
      <c r="T66" s="24"/>
      <c r="U66" s="24"/>
      <c r="V66" s="24"/>
      <c r="W66" s="24"/>
    </row>
    <row r="67" ht="18.75" customHeight="1" spans="1:23">
      <c r="A67" s="26"/>
      <c r="B67" s="26"/>
      <c r="C67" s="22" t="s">
        <v>373</v>
      </c>
      <c r="D67" s="26"/>
      <c r="E67" s="26"/>
      <c r="F67" s="26"/>
      <c r="G67" s="26"/>
      <c r="H67" s="26"/>
      <c r="I67" s="24">
        <v>100000</v>
      </c>
      <c r="J67" s="24">
        <v>100000</v>
      </c>
      <c r="K67" s="24">
        <v>100000</v>
      </c>
      <c r="L67" s="24"/>
      <c r="M67" s="24"/>
      <c r="N67" s="24"/>
      <c r="O67" s="24"/>
      <c r="P67" s="24"/>
      <c r="Q67" s="24"/>
      <c r="R67" s="24"/>
      <c r="S67" s="24"/>
      <c r="T67" s="24"/>
      <c r="U67" s="24"/>
      <c r="V67" s="24"/>
      <c r="W67" s="24"/>
    </row>
    <row r="68" ht="18.75" customHeight="1" spans="1:23">
      <c r="A68" s="124" t="s">
        <v>315</v>
      </c>
      <c r="B68" s="124" t="s">
        <v>374</v>
      </c>
      <c r="C68" s="22" t="s">
        <v>373</v>
      </c>
      <c r="D68" s="124" t="s">
        <v>70</v>
      </c>
      <c r="E68" s="124" t="s">
        <v>109</v>
      </c>
      <c r="F68" s="124" t="s">
        <v>187</v>
      </c>
      <c r="G68" s="124" t="s">
        <v>322</v>
      </c>
      <c r="H68" s="124" t="s">
        <v>323</v>
      </c>
      <c r="I68" s="24">
        <v>100000</v>
      </c>
      <c r="J68" s="24">
        <v>100000</v>
      </c>
      <c r="K68" s="24">
        <v>100000</v>
      </c>
      <c r="L68" s="24"/>
      <c r="M68" s="24"/>
      <c r="N68" s="24"/>
      <c r="O68" s="24"/>
      <c r="P68" s="24"/>
      <c r="Q68" s="24"/>
      <c r="R68" s="24"/>
      <c r="S68" s="24"/>
      <c r="T68" s="24"/>
      <c r="U68" s="24"/>
      <c r="V68" s="24"/>
      <c r="W68" s="24"/>
    </row>
    <row r="69" ht="18.75" customHeight="1" spans="1:23">
      <c r="A69" s="26"/>
      <c r="B69" s="26"/>
      <c r="C69" s="22" t="s">
        <v>375</v>
      </c>
      <c r="D69" s="26"/>
      <c r="E69" s="26"/>
      <c r="F69" s="26"/>
      <c r="G69" s="26"/>
      <c r="H69" s="26"/>
      <c r="I69" s="24">
        <v>381702.76</v>
      </c>
      <c r="J69" s="24"/>
      <c r="K69" s="24"/>
      <c r="L69" s="24"/>
      <c r="M69" s="24"/>
      <c r="N69" s="24"/>
      <c r="O69" s="24"/>
      <c r="P69" s="24"/>
      <c r="Q69" s="24"/>
      <c r="R69" s="24">
        <v>381702.76</v>
      </c>
      <c r="S69" s="24"/>
      <c r="T69" s="24"/>
      <c r="U69" s="24"/>
      <c r="V69" s="24"/>
      <c r="W69" s="24">
        <v>381702.76</v>
      </c>
    </row>
    <row r="70" ht="18.75" customHeight="1" spans="1:23">
      <c r="A70" s="124" t="s">
        <v>355</v>
      </c>
      <c r="B70" s="124" t="s">
        <v>376</v>
      </c>
      <c r="C70" s="22" t="s">
        <v>375</v>
      </c>
      <c r="D70" s="124" t="s">
        <v>70</v>
      </c>
      <c r="E70" s="124" t="s">
        <v>107</v>
      </c>
      <c r="F70" s="124" t="s">
        <v>185</v>
      </c>
      <c r="G70" s="124" t="s">
        <v>262</v>
      </c>
      <c r="H70" s="124" t="s">
        <v>263</v>
      </c>
      <c r="I70" s="24">
        <v>71702.76</v>
      </c>
      <c r="J70" s="24"/>
      <c r="K70" s="24"/>
      <c r="L70" s="24"/>
      <c r="M70" s="24"/>
      <c r="N70" s="24"/>
      <c r="O70" s="24"/>
      <c r="P70" s="24"/>
      <c r="Q70" s="24"/>
      <c r="R70" s="24">
        <v>71702.76</v>
      </c>
      <c r="S70" s="24"/>
      <c r="T70" s="24"/>
      <c r="U70" s="24"/>
      <c r="V70" s="24"/>
      <c r="W70" s="24">
        <v>71702.76</v>
      </c>
    </row>
    <row r="71" ht="18.75" customHeight="1" spans="1:23">
      <c r="A71" s="124" t="s">
        <v>355</v>
      </c>
      <c r="B71" s="124" t="s">
        <v>376</v>
      </c>
      <c r="C71" s="22" t="s">
        <v>375</v>
      </c>
      <c r="D71" s="124" t="s">
        <v>70</v>
      </c>
      <c r="E71" s="124" t="s">
        <v>107</v>
      </c>
      <c r="F71" s="124" t="s">
        <v>185</v>
      </c>
      <c r="G71" s="124" t="s">
        <v>282</v>
      </c>
      <c r="H71" s="124" t="s">
        <v>281</v>
      </c>
      <c r="I71" s="24">
        <v>20000</v>
      </c>
      <c r="J71" s="24"/>
      <c r="K71" s="24"/>
      <c r="L71" s="24"/>
      <c r="M71" s="24"/>
      <c r="N71" s="24"/>
      <c r="O71" s="24"/>
      <c r="P71" s="24"/>
      <c r="Q71" s="24"/>
      <c r="R71" s="24">
        <v>20000</v>
      </c>
      <c r="S71" s="24"/>
      <c r="T71" s="24"/>
      <c r="U71" s="24"/>
      <c r="V71" s="24"/>
      <c r="W71" s="24">
        <v>20000</v>
      </c>
    </row>
    <row r="72" ht="18.75" customHeight="1" spans="1:23">
      <c r="A72" s="124" t="s">
        <v>355</v>
      </c>
      <c r="B72" s="124" t="s">
        <v>376</v>
      </c>
      <c r="C72" s="22" t="s">
        <v>375</v>
      </c>
      <c r="D72" s="124" t="s">
        <v>70</v>
      </c>
      <c r="E72" s="124" t="s">
        <v>107</v>
      </c>
      <c r="F72" s="124" t="s">
        <v>185</v>
      </c>
      <c r="G72" s="124" t="s">
        <v>357</v>
      </c>
      <c r="H72" s="124" t="s">
        <v>358</v>
      </c>
      <c r="I72" s="24">
        <v>20000</v>
      </c>
      <c r="J72" s="24"/>
      <c r="K72" s="24"/>
      <c r="L72" s="24"/>
      <c r="M72" s="24"/>
      <c r="N72" s="24"/>
      <c r="O72" s="24"/>
      <c r="P72" s="24"/>
      <c r="Q72" s="24"/>
      <c r="R72" s="24">
        <v>20000</v>
      </c>
      <c r="S72" s="24"/>
      <c r="T72" s="24"/>
      <c r="U72" s="24"/>
      <c r="V72" s="24"/>
      <c r="W72" s="24">
        <v>20000</v>
      </c>
    </row>
    <row r="73" ht="18.75" customHeight="1" spans="1:23">
      <c r="A73" s="124" t="s">
        <v>355</v>
      </c>
      <c r="B73" s="124" t="s">
        <v>376</v>
      </c>
      <c r="C73" s="22" t="s">
        <v>375</v>
      </c>
      <c r="D73" s="124" t="s">
        <v>70</v>
      </c>
      <c r="E73" s="124" t="s">
        <v>107</v>
      </c>
      <c r="F73" s="124" t="s">
        <v>185</v>
      </c>
      <c r="G73" s="124" t="s">
        <v>377</v>
      </c>
      <c r="H73" s="124" t="s">
        <v>343</v>
      </c>
      <c r="I73" s="24">
        <v>270000</v>
      </c>
      <c r="J73" s="24"/>
      <c r="K73" s="24"/>
      <c r="L73" s="24"/>
      <c r="M73" s="24"/>
      <c r="N73" s="24"/>
      <c r="O73" s="24"/>
      <c r="P73" s="24"/>
      <c r="Q73" s="24"/>
      <c r="R73" s="24">
        <v>270000</v>
      </c>
      <c r="S73" s="24"/>
      <c r="T73" s="24"/>
      <c r="U73" s="24"/>
      <c r="V73" s="24"/>
      <c r="W73" s="24">
        <v>270000</v>
      </c>
    </row>
    <row r="74" ht="18.75" customHeight="1" spans="1:23">
      <c r="A74" s="26"/>
      <c r="B74" s="26"/>
      <c r="C74" s="22" t="s">
        <v>378</v>
      </c>
      <c r="D74" s="26"/>
      <c r="E74" s="26"/>
      <c r="F74" s="26"/>
      <c r="G74" s="26"/>
      <c r="H74" s="26"/>
      <c r="I74" s="24">
        <v>800000</v>
      </c>
      <c r="J74" s="24">
        <v>800000</v>
      </c>
      <c r="K74" s="24">
        <v>800000</v>
      </c>
      <c r="L74" s="24"/>
      <c r="M74" s="24"/>
      <c r="N74" s="24"/>
      <c r="O74" s="24"/>
      <c r="P74" s="24"/>
      <c r="Q74" s="24"/>
      <c r="R74" s="24"/>
      <c r="S74" s="24"/>
      <c r="T74" s="24"/>
      <c r="U74" s="24"/>
      <c r="V74" s="24"/>
      <c r="W74" s="24"/>
    </row>
    <row r="75" ht="18.75" customHeight="1" spans="1:23">
      <c r="A75" s="124" t="s">
        <v>315</v>
      </c>
      <c r="B75" s="124" t="s">
        <v>379</v>
      </c>
      <c r="C75" s="22" t="s">
        <v>378</v>
      </c>
      <c r="D75" s="124" t="s">
        <v>70</v>
      </c>
      <c r="E75" s="124" t="s">
        <v>107</v>
      </c>
      <c r="F75" s="124" t="s">
        <v>185</v>
      </c>
      <c r="G75" s="124" t="s">
        <v>262</v>
      </c>
      <c r="H75" s="124" t="s">
        <v>263</v>
      </c>
      <c r="I75" s="24">
        <v>60000</v>
      </c>
      <c r="J75" s="24">
        <v>60000</v>
      </c>
      <c r="K75" s="24">
        <v>60000</v>
      </c>
      <c r="L75" s="24"/>
      <c r="M75" s="24"/>
      <c r="N75" s="24"/>
      <c r="O75" s="24"/>
      <c r="P75" s="24"/>
      <c r="Q75" s="24"/>
      <c r="R75" s="24"/>
      <c r="S75" s="24"/>
      <c r="T75" s="24"/>
      <c r="U75" s="24"/>
      <c r="V75" s="24"/>
      <c r="W75" s="24"/>
    </row>
    <row r="76" ht="18.75" customHeight="1" spans="1:23">
      <c r="A76" s="124" t="s">
        <v>315</v>
      </c>
      <c r="B76" s="124" t="s">
        <v>379</v>
      </c>
      <c r="C76" s="22" t="s">
        <v>378</v>
      </c>
      <c r="D76" s="124" t="s">
        <v>70</v>
      </c>
      <c r="E76" s="124" t="s">
        <v>107</v>
      </c>
      <c r="F76" s="124" t="s">
        <v>185</v>
      </c>
      <c r="G76" s="124" t="s">
        <v>270</v>
      </c>
      <c r="H76" s="124" t="s">
        <v>271</v>
      </c>
      <c r="I76" s="24">
        <v>40000</v>
      </c>
      <c r="J76" s="24">
        <v>40000</v>
      </c>
      <c r="K76" s="24">
        <v>40000</v>
      </c>
      <c r="L76" s="24"/>
      <c r="M76" s="24"/>
      <c r="N76" s="24"/>
      <c r="O76" s="24"/>
      <c r="P76" s="24"/>
      <c r="Q76" s="24"/>
      <c r="R76" s="24"/>
      <c r="S76" s="24"/>
      <c r="T76" s="24"/>
      <c r="U76" s="24"/>
      <c r="V76" s="24"/>
      <c r="W76" s="24"/>
    </row>
    <row r="77" ht="18.75" customHeight="1" spans="1:23">
      <c r="A77" s="124" t="s">
        <v>315</v>
      </c>
      <c r="B77" s="124" t="s">
        <v>379</v>
      </c>
      <c r="C77" s="22" t="s">
        <v>378</v>
      </c>
      <c r="D77" s="124" t="s">
        <v>70</v>
      </c>
      <c r="E77" s="124" t="s">
        <v>107</v>
      </c>
      <c r="F77" s="124" t="s">
        <v>185</v>
      </c>
      <c r="G77" s="124" t="s">
        <v>322</v>
      </c>
      <c r="H77" s="124" t="s">
        <v>323</v>
      </c>
      <c r="I77" s="24">
        <v>700000</v>
      </c>
      <c r="J77" s="24">
        <v>700000</v>
      </c>
      <c r="K77" s="24">
        <v>700000</v>
      </c>
      <c r="L77" s="24"/>
      <c r="M77" s="24"/>
      <c r="N77" s="24"/>
      <c r="O77" s="24"/>
      <c r="P77" s="24"/>
      <c r="Q77" s="24"/>
      <c r="R77" s="24"/>
      <c r="S77" s="24"/>
      <c r="T77" s="24"/>
      <c r="U77" s="24"/>
      <c r="V77" s="24"/>
      <c r="W77" s="24"/>
    </row>
    <row r="78" ht="18.75" customHeight="1" spans="1:23">
      <c r="A78" s="26"/>
      <c r="B78" s="26"/>
      <c r="C78" s="22" t="s">
        <v>380</v>
      </c>
      <c r="D78" s="26"/>
      <c r="E78" s="26"/>
      <c r="F78" s="26"/>
      <c r="G78" s="26"/>
      <c r="H78" s="26"/>
      <c r="I78" s="24">
        <v>400000</v>
      </c>
      <c r="J78" s="24">
        <v>400000</v>
      </c>
      <c r="K78" s="24">
        <v>400000</v>
      </c>
      <c r="L78" s="24"/>
      <c r="M78" s="24"/>
      <c r="N78" s="24"/>
      <c r="O78" s="24"/>
      <c r="P78" s="24"/>
      <c r="Q78" s="24"/>
      <c r="R78" s="24"/>
      <c r="S78" s="24"/>
      <c r="T78" s="24"/>
      <c r="U78" s="24"/>
      <c r="V78" s="24"/>
      <c r="W78" s="24"/>
    </row>
    <row r="79" ht="18.75" customHeight="1" spans="1:23">
      <c r="A79" s="124" t="s">
        <v>315</v>
      </c>
      <c r="B79" s="124" t="s">
        <v>381</v>
      </c>
      <c r="C79" s="22" t="s">
        <v>380</v>
      </c>
      <c r="D79" s="124" t="s">
        <v>70</v>
      </c>
      <c r="E79" s="124" t="s">
        <v>106</v>
      </c>
      <c r="F79" s="124" t="s">
        <v>184</v>
      </c>
      <c r="G79" s="124" t="s">
        <v>322</v>
      </c>
      <c r="H79" s="124" t="s">
        <v>323</v>
      </c>
      <c r="I79" s="24">
        <v>400000</v>
      </c>
      <c r="J79" s="24">
        <v>400000</v>
      </c>
      <c r="K79" s="24">
        <v>400000</v>
      </c>
      <c r="L79" s="24"/>
      <c r="M79" s="24"/>
      <c r="N79" s="24"/>
      <c r="O79" s="24"/>
      <c r="P79" s="24"/>
      <c r="Q79" s="24"/>
      <c r="R79" s="24"/>
      <c r="S79" s="24"/>
      <c r="T79" s="24"/>
      <c r="U79" s="24"/>
      <c r="V79" s="24"/>
      <c r="W79" s="24"/>
    </row>
    <row r="80" ht="18.75" customHeight="1" spans="1:23">
      <c r="A80" s="26"/>
      <c r="B80" s="26"/>
      <c r="C80" s="22" t="s">
        <v>382</v>
      </c>
      <c r="D80" s="26"/>
      <c r="E80" s="26"/>
      <c r="F80" s="26"/>
      <c r="G80" s="26"/>
      <c r="H80" s="26"/>
      <c r="I80" s="24">
        <v>200000</v>
      </c>
      <c r="J80" s="24">
        <v>200000</v>
      </c>
      <c r="K80" s="24">
        <v>200000</v>
      </c>
      <c r="L80" s="24"/>
      <c r="M80" s="24"/>
      <c r="N80" s="24"/>
      <c r="O80" s="24"/>
      <c r="P80" s="24"/>
      <c r="Q80" s="24"/>
      <c r="R80" s="24"/>
      <c r="S80" s="24"/>
      <c r="T80" s="24"/>
      <c r="U80" s="24"/>
      <c r="V80" s="24"/>
      <c r="W80" s="24"/>
    </row>
    <row r="81" ht="18.75" customHeight="1" spans="1:23">
      <c r="A81" s="124" t="s">
        <v>315</v>
      </c>
      <c r="B81" s="124" t="s">
        <v>383</v>
      </c>
      <c r="C81" s="22" t="s">
        <v>382</v>
      </c>
      <c r="D81" s="124" t="s">
        <v>70</v>
      </c>
      <c r="E81" s="124" t="s">
        <v>106</v>
      </c>
      <c r="F81" s="124" t="s">
        <v>184</v>
      </c>
      <c r="G81" s="124" t="s">
        <v>322</v>
      </c>
      <c r="H81" s="124" t="s">
        <v>323</v>
      </c>
      <c r="I81" s="24">
        <v>200000</v>
      </c>
      <c r="J81" s="24">
        <v>200000</v>
      </c>
      <c r="K81" s="24">
        <v>200000</v>
      </c>
      <c r="L81" s="24"/>
      <c r="M81" s="24"/>
      <c r="N81" s="24"/>
      <c r="O81" s="24"/>
      <c r="P81" s="24"/>
      <c r="Q81" s="24"/>
      <c r="R81" s="24"/>
      <c r="S81" s="24"/>
      <c r="T81" s="24"/>
      <c r="U81" s="24"/>
      <c r="V81" s="24"/>
      <c r="W81" s="24"/>
    </row>
    <row r="82" ht="18.75" customHeight="1" spans="1:23">
      <c r="A82" s="26"/>
      <c r="B82" s="26"/>
      <c r="C82" s="22" t="s">
        <v>384</v>
      </c>
      <c r="D82" s="26"/>
      <c r="E82" s="26"/>
      <c r="F82" s="26"/>
      <c r="G82" s="26"/>
      <c r="H82" s="26"/>
      <c r="I82" s="24">
        <v>100000</v>
      </c>
      <c r="J82" s="24">
        <v>100000</v>
      </c>
      <c r="K82" s="24">
        <v>100000</v>
      </c>
      <c r="L82" s="24"/>
      <c r="M82" s="24"/>
      <c r="N82" s="24"/>
      <c r="O82" s="24"/>
      <c r="P82" s="24"/>
      <c r="Q82" s="24"/>
      <c r="R82" s="24"/>
      <c r="S82" s="24"/>
      <c r="T82" s="24"/>
      <c r="U82" s="24"/>
      <c r="V82" s="24"/>
      <c r="W82" s="24"/>
    </row>
    <row r="83" ht="18.75" customHeight="1" spans="1:23">
      <c r="A83" s="124" t="s">
        <v>315</v>
      </c>
      <c r="B83" s="124" t="s">
        <v>385</v>
      </c>
      <c r="C83" s="22" t="s">
        <v>384</v>
      </c>
      <c r="D83" s="124" t="s">
        <v>70</v>
      </c>
      <c r="E83" s="124" t="s">
        <v>106</v>
      </c>
      <c r="F83" s="124" t="s">
        <v>184</v>
      </c>
      <c r="G83" s="124" t="s">
        <v>322</v>
      </c>
      <c r="H83" s="124" t="s">
        <v>323</v>
      </c>
      <c r="I83" s="24">
        <v>100000</v>
      </c>
      <c r="J83" s="24">
        <v>100000</v>
      </c>
      <c r="K83" s="24">
        <v>100000</v>
      </c>
      <c r="L83" s="24"/>
      <c r="M83" s="24"/>
      <c r="N83" s="24"/>
      <c r="O83" s="24"/>
      <c r="P83" s="24"/>
      <c r="Q83" s="24"/>
      <c r="R83" s="24"/>
      <c r="S83" s="24"/>
      <c r="T83" s="24"/>
      <c r="U83" s="24"/>
      <c r="V83" s="24"/>
      <c r="W83" s="24"/>
    </row>
    <row r="84" ht="18.75" customHeight="1" spans="1:23">
      <c r="A84" s="26"/>
      <c r="B84" s="26"/>
      <c r="C84" s="22" t="s">
        <v>386</v>
      </c>
      <c r="D84" s="26"/>
      <c r="E84" s="26"/>
      <c r="F84" s="26"/>
      <c r="G84" s="26"/>
      <c r="H84" s="26"/>
      <c r="I84" s="24">
        <v>250000</v>
      </c>
      <c r="J84" s="24">
        <v>250000</v>
      </c>
      <c r="K84" s="24">
        <v>250000</v>
      </c>
      <c r="L84" s="24"/>
      <c r="M84" s="24"/>
      <c r="N84" s="24"/>
      <c r="O84" s="24"/>
      <c r="P84" s="24"/>
      <c r="Q84" s="24"/>
      <c r="R84" s="24"/>
      <c r="S84" s="24"/>
      <c r="T84" s="24"/>
      <c r="U84" s="24"/>
      <c r="V84" s="24"/>
      <c r="W84" s="24"/>
    </row>
    <row r="85" ht="18.75" customHeight="1" spans="1:23">
      <c r="A85" s="124" t="s">
        <v>315</v>
      </c>
      <c r="B85" s="124" t="s">
        <v>387</v>
      </c>
      <c r="C85" s="22" t="s">
        <v>386</v>
      </c>
      <c r="D85" s="124" t="s">
        <v>70</v>
      </c>
      <c r="E85" s="124" t="s">
        <v>107</v>
      </c>
      <c r="F85" s="124" t="s">
        <v>185</v>
      </c>
      <c r="G85" s="124" t="s">
        <v>322</v>
      </c>
      <c r="H85" s="124" t="s">
        <v>323</v>
      </c>
      <c r="I85" s="24">
        <v>250000</v>
      </c>
      <c r="J85" s="24">
        <v>250000</v>
      </c>
      <c r="K85" s="24">
        <v>250000</v>
      </c>
      <c r="L85" s="24"/>
      <c r="M85" s="24"/>
      <c r="N85" s="24"/>
      <c r="O85" s="24"/>
      <c r="P85" s="24"/>
      <c r="Q85" s="24"/>
      <c r="R85" s="24"/>
      <c r="S85" s="24"/>
      <c r="T85" s="24"/>
      <c r="U85" s="24"/>
      <c r="V85" s="24"/>
      <c r="W85" s="24"/>
    </row>
    <row r="86" ht="18.75" customHeight="1" spans="1:23">
      <c r="A86" s="26"/>
      <c r="B86" s="26"/>
      <c r="C86" s="22" t="s">
        <v>388</v>
      </c>
      <c r="D86" s="26"/>
      <c r="E86" s="26"/>
      <c r="F86" s="26"/>
      <c r="G86" s="26"/>
      <c r="H86" s="26"/>
      <c r="I86" s="24">
        <v>200000</v>
      </c>
      <c r="J86" s="24">
        <v>200000</v>
      </c>
      <c r="K86" s="24">
        <v>200000</v>
      </c>
      <c r="L86" s="24"/>
      <c r="M86" s="24"/>
      <c r="N86" s="24"/>
      <c r="O86" s="24"/>
      <c r="P86" s="24"/>
      <c r="Q86" s="24"/>
      <c r="R86" s="24"/>
      <c r="S86" s="24"/>
      <c r="T86" s="24"/>
      <c r="U86" s="24"/>
      <c r="V86" s="24"/>
      <c r="W86" s="24"/>
    </row>
    <row r="87" ht="18.75" customHeight="1" spans="1:23">
      <c r="A87" s="124" t="s">
        <v>315</v>
      </c>
      <c r="B87" s="124" t="s">
        <v>389</v>
      </c>
      <c r="C87" s="22" t="s">
        <v>388</v>
      </c>
      <c r="D87" s="124" t="s">
        <v>70</v>
      </c>
      <c r="E87" s="124" t="s">
        <v>110</v>
      </c>
      <c r="F87" s="124" t="s">
        <v>188</v>
      </c>
      <c r="G87" s="124" t="s">
        <v>322</v>
      </c>
      <c r="H87" s="124" t="s">
        <v>323</v>
      </c>
      <c r="I87" s="24">
        <v>200000</v>
      </c>
      <c r="J87" s="24">
        <v>200000</v>
      </c>
      <c r="K87" s="24">
        <v>200000</v>
      </c>
      <c r="L87" s="24"/>
      <c r="M87" s="24"/>
      <c r="N87" s="24"/>
      <c r="O87" s="24"/>
      <c r="P87" s="24"/>
      <c r="Q87" s="24"/>
      <c r="R87" s="24"/>
      <c r="S87" s="24"/>
      <c r="T87" s="24"/>
      <c r="U87" s="24"/>
      <c r="V87" s="24"/>
      <c r="W87" s="24"/>
    </row>
    <row r="88" ht="18.75" customHeight="1" spans="1:23">
      <c r="A88" s="26"/>
      <c r="B88" s="26"/>
      <c r="C88" s="22" t="s">
        <v>390</v>
      </c>
      <c r="D88" s="26"/>
      <c r="E88" s="26"/>
      <c r="F88" s="26"/>
      <c r="G88" s="26"/>
      <c r="H88" s="26"/>
      <c r="I88" s="24">
        <v>90000</v>
      </c>
      <c r="J88" s="24">
        <v>90000</v>
      </c>
      <c r="K88" s="24">
        <v>90000</v>
      </c>
      <c r="L88" s="24"/>
      <c r="M88" s="24"/>
      <c r="N88" s="24"/>
      <c r="O88" s="24"/>
      <c r="P88" s="24"/>
      <c r="Q88" s="24"/>
      <c r="R88" s="24"/>
      <c r="S88" s="24"/>
      <c r="T88" s="24"/>
      <c r="U88" s="24"/>
      <c r="V88" s="24"/>
      <c r="W88" s="24"/>
    </row>
    <row r="89" ht="18.75" customHeight="1" spans="1:23">
      <c r="A89" s="124" t="s">
        <v>315</v>
      </c>
      <c r="B89" s="124" t="s">
        <v>391</v>
      </c>
      <c r="C89" s="22" t="s">
        <v>390</v>
      </c>
      <c r="D89" s="124" t="s">
        <v>70</v>
      </c>
      <c r="E89" s="124" t="s">
        <v>109</v>
      </c>
      <c r="F89" s="124" t="s">
        <v>187</v>
      </c>
      <c r="G89" s="124" t="s">
        <v>322</v>
      </c>
      <c r="H89" s="124" t="s">
        <v>323</v>
      </c>
      <c r="I89" s="24">
        <v>90000</v>
      </c>
      <c r="J89" s="24">
        <v>90000</v>
      </c>
      <c r="K89" s="24">
        <v>90000</v>
      </c>
      <c r="L89" s="24"/>
      <c r="M89" s="24"/>
      <c r="N89" s="24"/>
      <c r="O89" s="24"/>
      <c r="P89" s="24"/>
      <c r="Q89" s="24"/>
      <c r="R89" s="24"/>
      <c r="S89" s="24"/>
      <c r="T89" s="24"/>
      <c r="U89" s="24"/>
      <c r="V89" s="24"/>
      <c r="W89" s="24"/>
    </row>
    <row r="90" ht="18.75" customHeight="1" spans="1:23">
      <c r="A90" s="26"/>
      <c r="B90" s="26"/>
      <c r="C90" s="22" t="s">
        <v>392</v>
      </c>
      <c r="D90" s="26"/>
      <c r="E90" s="26"/>
      <c r="F90" s="26"/>
      <c r="G90" s="26"/>
      <c r="H90" s="26"/>
      <c r="I90" s="24">
        <v>100000</v>
      </c>
      <c r="J90" s="24">
        <v>100000</v>
      </c>
      <c r="K90" s="24">
        <v>100000</v>
      </c>
      <c r="L90" s="24"/>
      <c r="M90" s="24"/>
      <c r="N90" s="24"/>
      <c r="O90" s="24"/>
      <c r="P90" s="24"/>
      <c r="Q90" s="24"/>
      <c r="R90" s="24"/>
      <c r="S90" s="24"/>
      <c r="T90" s="24"/>
      <c r="U90" s="24"/>
      <c r="V90" s="24"/>
      <c r="W90" s="24"/>
    </row>
    <row r="91" ht="18.75" customHeight="1" spans="1:23">
      <c r="A91" s="124" t="s">
        <v>315</v>
      </c>
      <c r="B91" s="124" t="s">
        <v>393</v>
      </c>
      <c r="C91" s="22" t="s">
        <v>392</v>
      </c>
      <c r="D91" s="124" t="s">
        <v>70</v>
      </c>
      <c r="E91" s="124" t="s">
        <v>109</v>
      </c>
      <c r="F91" s="124" t="s">
        <v>187</v>
      </c>
      <c r="G91" s="124" t="s">
        <v>322</v>
      </c>
      <c r="H91" s="124" t="s">
        <v>323</v>
      </c>
      <c r="I91" s="24">
        <v>100000</v>
      </c>
      <c r="J91" s="24">
        <v>100000</v>
      </c>
      <c r="K91" s="24">
        <v>100000</v>
      </c>
      <c r="L91" s="24"/>
      <c r="M91" s="24"/>
      <c r="N91" s="24"/>
      <c r="O91" s="24"/>
      <c r="P91" s="24"/>
      <c r="Q91" s="24"/>
      <c r="R91" s="24"/>
      <c r="S91" s="24"/>
      <c r="T91" s="24"/>
      <c r="U91" s="24"/>
      <c r="V91" s="24"/>
      <c r="W91" s="24"/>
    </row>
    <row r="92" ht="18.75" customHeight="1" spans="1:23">
      <c r="A92" s="26"/>
      <c r="B92" s="26"/>
      <c r="C92" s="22" t="s">
        <v>394</v>
      </c>
      <c r="D92" s="26"/>
      <c r="E92" s="26"/>
      <c r="F92" s="26"/>
      <c r="G92" s="26"/>
      <c r="H92" s="26"/>
      <c r="I92" s="24">
        <v>150000</v>
      </c>
      <c r="J92" s="24">
        <v>150000</v>
      </c>
      <c r="K92" s="24">
        <v>150000</v>
      </c>
      <c r="L92" s="24"/>
      <c r="M92" s="24"/>
      <c r="N92" s="24"/>
      <c r="O92" s="24"/>
      <c r="P92" s="24"/>
      <c r="Q92" s="24"/>
      <c r="R92" s="24"/>
      <c r="S92" s="24"/>
      <c r="T92" s="24"/>
      <c r="U92" s="24"/>
      <c r="V92" s="24"/>
      <c r="W92" s="24"/>
    </row>
    <row r="93" ht="18.75" customHeight="1" spans="1:23">
      <c r="A93" s="124" t="s">
        <v>315</v>
      </c>
      <c r="B93" s="124" t="s">
        <v>395</v>
      </c>
      <c r="C93" s="22" t="s">
        <v>394</v>
      </c>
      <c r="D93" s="124" t="s">
        <v>70</v>
      </c>
      <c r="E93" s="124" t="s">
        <v>105</v>
      </c>
      <c r="F93" s="124" t="s">
        <v>183</v>
      </c>
      <c r="G93" s="124" t="s">
        <v>342</v>
      </c>
      <c r="H93" s="124" t="s">
        <v>343</v>
      </c>
      <c r="I93" s="24">
        <v>150000</v>
      </c>
      <c r="J93" s="24">
        <v>150000</v>
      </c>
      <c r="K93" s="24">
        <v>150000</v>
      </c>
      <c r="L93" s="24"/>
      <c r="M93" s="24"/>
      <c r="N93" s="24"/>
      <c r="O93" s="24"/>
      <c r="P93" s="24"/>
      <c r="Q93" s="24"/>
      <c r="R93" s="24"/>
      <c r="S93" s="24"/>
      <c r="T93" s="24"/>
      <c r="U93" s="24"/>
      <c r="V93" s="24"/>
      <c r="W93" s="24"/>
    </row>
    <row r="94" ht="18.75" customHeight="1" spans="1:23">
      <c r="A94" s="26"/>
      <c r="B94" s="26"/>
      <c r="C94" s="22" t="s">
        <v>396</v>
      </c>
      <c r="D94" s="26"/>
      <c r="E94" s="26"/>
      <c r="F94" s="26"/>
      <c r="G94" s="26"/>
      <c r="H94" s="26"/>
      <c r="I94" s="24">
        <v>100000</v>
      </c>
      <c r="J94" s="24">
        <v>100000</v>
      </c>
      <c r="K94" s="24">
        <v>100000</v>
      </c>
      <c r="L94" s="24"/>
      <c r="M94" s="24"/>
      <c r="N94" s="24"/>
      <c r="O94" s="24"/>
      <c r="P94" s="24"/>
      <c r="Q94" s="24"/>
      <c r="R94" s="24"/>
      <c r="S94" s="24"/>
      <c r="T94" s="24"/>
      <c r="U94" s="24"/>
      <c r="V94" s="24"/>
      <c r="W94" s="24"/>
    </row>
    <row r="95" ht="18.75" customHeight="1" spans="1:23">
      <c r="A95" s="124" t="s">
        <v>315</v>
      </c>
      <c r="B95" s="124" t="s">
        <v>397</v>
      </c>
      <c r="C95" s="22" t="s">
        <v>396</v>
      </c>
      <c r="D95" s="124" t="s">
        <v>70</v>
      </c>
      <c r="E95" s="124" t="s">
        <v>109</v>
      </c>
      <c r="F95" s="124" t="s">
        <v>187</v>
      </c>
      <c r="G95" s="124" t="s">
        <v>322</v>
      </c>
      <c r="H95" s="124" t="s">
        <v>323</v>
      </c>
      <c r="I95" s="24">
        <v>100000</v>
      </c>
      <c r="J95" s="24">
        <v>100000</v>
      </c>
      <c r="K95" s="24">
        <v>100000</v>
      </c>
      <c r="L95" s="24"/>
      <c r="M95" s="24"/>
      <c r="N95" s="24"/>
      <c r="O95" s="24"/>
      <c r="P95" s="24"/>
      <c r="Q95" s="24"/>
      <c r="R95" s="24"/>
      <c r="S95" s="24"/>
      <c r="T95" s="24"/>
      <c r="U95" s="24"/>
      <c r="V95" s="24"/>
      <c r="W95" s="24"/>
    </row>
    <row r="96" ht="18.75" customHeight="1" spans="1:23">
      <c r="A96" s="26"/>
      <c r="B96" s="26"/>
      <c r="C96" s="22" t="s">
        <v>398</v>
      </c>
      <c r="D96" s="26"/>
      <c r="E96" s="26"/>
      <c r="F96" s="26"/>
      <c r="G96" s="26"/>
      <c r="H96" s="26"/>
      <c r="I96" s="24">
        <v>300000</v>
      </c>
      <c r="J96" s="24">
        <v>300000</v>
      </c>
      <c r="K96" s="24">
        <v>300000</v>
      </c>
      <c r="L96" s="24"/>
      <c r="M96" s="24"/>
      <c r="N96" s="24"/>
      <c r="O96" s="24"/>
      <c r="P96" s="24"/>
      <c r="Q96" s="24"/>
      <c r="R96" s="24"/>
      <c r="S96" s="24"/>
      <c r="T96" s="24"/>
      <c r="U96" s="24"/>
      <c r="V96" s="24"/>
      <c r="W96" s="24"/>
    </row>
    <row r="97" ht="18.75" customHeight="1" spans="1:23">
      <c r="A97" s="124" t="s">
        <v>315</v>
      </c>
      <c r="B97" s="124" t="s">
        <v>399</v>
      </c>
      <c r="C97" s="22" t="s">
        <v>398</v>
      </c>
      <c r="D97" s="124" t="s">
        <v>70</v>
      </c>
      <c r="E97" s="124" t="s">
        <v>111</v>
      </c>
      <c r="F97" s="124" t="s">
        <v>189</v>
      </c>
      <c r="G97" s="124" t="s">
        <v>400</v>
      </c>
      <c r="H97" s="124" t="s">
        <v>401</v>
      </c>
      <c r="I97" s="24">
        <v>300000</v>
      </c>
      <c r="J97" s="24">
        <v>300000</v>
      </c>
      <c r="K97" s="24">
        <v>300000</v>
      </c>
      <c r="L97" s="24"/>
      <c r="M97" s="24"/>
      <c r="N97" s="24"/>
      <c r="O97" s="24"/>
      <c r="P97" s="24"/>
      <c r="Q97" s="24"/>
      <c r="R97" s="24"/>
      <c r="S97" s="24"/>
      <c r="T97" s="24"/>
      <c r="U97" s="24"/>
      <c r="V97" s="24"/>
      <c r="W97" s="24"/>
    </row>
    <row r="98" ht="18.75" customHeight="1" spans="1:23">
      <c r="A98" s="26"/>
      <c r="B98" s="26"/>
      <c r="C98" s="22" t="s">
        <v>402</v>
      </c>
      <c r="D98" s="26"/>
      <c r="E98" s="26"/>
      <c r="F98" s="26"/>
      <c r="G98" s="26"/>
      <c r="H98" s="26"/>
      <c r="I98" s="24">
        <v>600000</v>
      </c>
      <c r="J98" s="24">
        <v>600000</v>
      </c>
      <c r="K98" s="24">
        <v>600000</v>
      </c>
      <c r="L98" s="24"/>
      <c r="M98" s="24"/>
      <c r="N98" s="24"/>
      <c r="O98" s="24"/>
      <c r="P98" s="24"/>
      <c r="Q98" s="24"/>
      <c r="R98" s="24"/>
      <c r="S98" s="24"/>
      <c r="T98" s="24"/>
      <c r="U98" s="24"/>
      <c r="V98" s="24"/>
      <c r="W98" s="24"/>
    </row>
    <row r="99" ht="18.75" customHeight="1" spans="1:23">
      <c r="A99" s="124" t="s">
        <v>315</v>
      </c>
      <c r="B99" s="124" t="s">
        <v>403</v>
      </c>
      <c r="C99" s="22" t="s">
        <v>402</v>
      </c>
      <c r="D99" s="124" t="s">
        <v>70</v>
      </c>
      <c r="E99" s="124" t="s">
        <v>107</v>
      </c>
      <c r="F99" s="124" t="s">
        <v>185</v>
      </c>
      <c r="G99" s="124" t="s">
        <v>262</v>
      </c>
      <c r="H99" s="124" t="s">
        <v>263</v>
      </c>
      <c r="I99" s="24">
        <v>500000</v>
      </c>
      <c r="J99" s="24">
        <v>500000</v>
      </c>
      <c r="K99" s="24">
        <v>500000</v>
      </c>
      <c r="L99" s="24"/>
      <c r="M99" s="24"/>
      <c r="N99" s="24"/>
      <c r="O99" s="24"/>
      <c r="P99" s="24"/>
      <c r="Q99" s="24"/>
      <c r="R99" s="24"/>
      <c r="S99" s="24"/>
      <c r="T99" s="24"/>
      <c r="U99" s="24"/>
      <c r="V99" s="24"/>
      <c r="W99" s="24"/>
    </row>
    <row r="100" ht="18.75" customHeight="1" spans="1:23">
      <c r="A100" s="124" t="s">
        <v>315</v>
      </c>
      <c r="B100" s="124" t="s">
        <v>403</v>
      </c>
      <c r="C100" s="22" t="s">
        <v>402</v>
      </c>
      <c r="D100" s="124" t="s">
        <v>70</v>
      </c>
      <c r="E100" s="124" t="s">
        <v>107</v>
      </c>
      <c r="F100" s="124" t="s">
        <v>185</v>
      </c>
      <c r="G100" s="124" t="s">
        <v>270</v>
      </c>
      <c r="H100" s="124" t="s">
        <v>271</v>
      </c>
      <c r="I100" s="24">
        <v>80000</v>
      </c>
      <c r="J100" s="24">
        <v>80000</v>
      </c>
      <c r="K100" s="24">
        <v>80000</v>
      </c>
      <c r="L100" s="24"/>
      <c r="M100" s="24"/>
      <c r="N100" s="24"/>
      <c r="O100" s="24"/>
      <c r="P100" s="24"/>
      <c r="Q100" s="24"/>
      <c r="R100" s="24"/>
      <c r="S100" s="24"/>
      <c r="T100" s="24"/>
      <c r="U100" s="24"/>
      <c r="V100" s="24"/>
      <c r="W100" s="24"/>
    </row>
    <row r="101" ht="18.75" customHeight="1" spans="1:23">
      <c r="A101" s="124" t="s">
        <v>315</v>
      </c>
      <c r="B101" s="124" t="s">
        <v>403</v>
      </c>
      <c r="C101" s="22" t="s">
        <v>402</v>
      </c>
      <c r="D101" s="124" t="s">
        <v>70</v>
      </c>
      <c r="E101" s="124" t="s">
        <v>107</v>
      </c>
      <c r="F101" s="124" t="s">
        <v>185</v>
      </c>
      <c r="G101" s="124" t="s">
        <v>282</v>
      </c>
      <c r="H101" s="124" t="s">
        <v>281</v>
      </c>
      <c r="I101" s="24">
        <v>20000</v>
      </c>
      <c r="J101" s="24">
        <v>20000</v>
      </c>
      <c r="K101" s="24">
        <v>20000</v>
      </c>
      <c r="L101" s="24"/>
      <c r="M101" s="24"/>
      <c r="N101" s="24"/>
      <c r="O101" s="24"/>
      <c r="P101" s="24"/>
      <c r="Q101" s="24"/>
      <c r="R101" s="24"/>
      <c r="S101" s="24"/>
      <c r="T101" s="24"/>
      <c r="U101" s="24"/>
      <c r="V101" s="24"/>
      <c r="W101" s="24"/>
    </row>
    <row r="102" ht="18.75" customHeight="1" spans="1:23">
      <c r="A102" s="26"/>
      <c r="B102" s="26"/>
      <c r="C102" s="22" t="s">
        <v>404</v>
      </c>
      <c r="D102" s="26"/>
      <c r="E102" s="26"/>
      <c r="F102" s="26"/>
      <c r="G102" s="26"/>
      <c r="H102" s="26"/>
      <c r="I102" s="24">
        <v>600000</v>
      </c>
      <c r="J102" s="24">
        <v>600000</v>
      </c>
      <c r="K102" s="24">
        <v>600000</v>
      </c>
      <c r="L102" s="24"/>
      <c r="M102" s="24"/>
      <c r="N102" s="24"/>
      <c r="O102" s="24"/>
      <c r="P102" s="24"/>
      <c r="Q102" s="24"/>
      <c r="R102" s="24"/>
      <c r="S102" s="24"/>
      <c r="T102" s="24"/>
      <c r="U102" s="24"/>
      <c r="V102" s="24"/>
      <c r="W102" s="24"/>
    </row>
    <row r="103" ht="18.75" customHeight="1" spans="1:23">
      <c r="A103" s="124" t="s">
        <v>315</v>
      </c>
      <c r="B103" s="124" t="s">
        <v>405</v>
      </c>
      <c r="C103" s="22" t="s">
        <v>404</v>
      </c>
      <c r="D103" s="124" t="s">
        <v>70</v>
      </c>
      <c r="E103" s="124" t="s">
        <v>107</v>
      </c>
      <c r="F103" s="124" t="s">
        <v>185</v>
      </c>
      <c r="G103" s="124" t="s">
        <v>342</v>
      </c>
      <c r="H103" s="124" t="s">
        <v>343</v>
      </c>
      <c r="I103" s="24">
        <v>600000</v>
      </c>
      <c r="J103" s="24">
        <v>600000</v>
      </c>
      <c r="K103" s="24">
        <v>600000</v>
      </c>
      <c r="L103" s="24"/>
      <c r="M103" s="24"/>
      <c r="N103" s="24"/>
      <c r="O103" s="24"/>
      <c r="P103" s="24"/>
      <c r="Q103" s="24"/>
      <c r="R103" s="24"/>
      <c r="S103" s="24"/>
      <c r="T103" s="24"/>
      <c r="U103" s="24"/>
      <c r="V103" s="24"/>
      <c r="W103" s="24"/>
    </row>
    <row r="104" ht="18.75" customHeight="1" spans="1:23">
      <c r="A104" s="26"/>
      <c r="B104" s="26"/>
      <c r="C104" s="22" t="s">
        <v>406</v>
      </c>
      <c r="D104" s="26"/>
      <c r="E104" s="26"/>
      <c r="F104" s="26"/>
      <c r="G104" s="26"/>
      <c r="H104" s="26"/>
      <c r="I104" s="24">
        <v>100000</v>
      </c>
      <c r="J104" s="24">
        <v>100000</v>
      </c>
      <c r="K104" s="24">
        <v>100000</v>
      </c>
      <c r="L104" s="24"/>
      <c r="M104" s="24"/>
      <c r="N104" s="24"/>
      <c r="O104" s="24"/>
      <c r="P104" s="24"/>
      <c r="Q104" s="24"/>
      <c r="R104" s="24"/>
      <c r="S104" s="24"/>
      <c r="T104" s="24"/>
      <c r="U104" s="24"/>
      <c r="V104" s="24"/>
      <c r="W104" s="24"/>
    </row>
    <row r="105" ht="18.75" customHeight="1" spans="1:23">
      <c r="A105" s="124" t="s">
        <v>315</v>
      </c>
      <c r="B105" s="124" t="s">
        <v>407</v>
      </c>
      <c r="C105" s="22" t="s">
        <v>406</v>
      </c>
      <c r="D105" s="124" t="s">
        <v>70</v>
      </c>
      <c r="E105" s="124" t="s">
        <v>107</v>
      </c>
      <c r="F105" s="124" t="s">
        <v>185</v>
      </c>
      <c r="G105" s="124" t="s">
        <v>342</v>
      </c>
      <c r="H105" s="124" t="s">
        <v>343</v>
      </c>
      <c r="I105" s="24">
        <v>100000</v>
      </c>
      <c r="J105" s="24">
        <v>100000</v>
      </c>
      <c r="K105" s="24">
        <v>100000</v>
      </c>
      <c r="L105" s="24"/>
      <c r="M105" s="24"/>
      <c r="N105" s="24"/>
      <c r="O105" s="24"/>
      <c r="P105" s="24"/>
      <c r="Q105" s="24"/>
      <c r="R105" s="24"/>
      <c r="S105" s="24"/>
      <c r="T105" s="24"/>
      <c r="U105" s="24"/>
      <c r="V105" s="24"/>
      <c r="W105" s="24"/>
    </row>
    <row r="106" ht="18.75" customHeight="1" spans="1:23">
      <c r="A106" s="26"/>
      <c r="B106" s="26"/>
      <c r="C106" s="22" t="s">
        <v>408</v>
      </c>
      <c r="D106" s="26"/>
      <c r="E106" s="26"/>
      <c r="F106" s="26"/>
      <c r="G106" s="26"/>
      <c r="H106" s="26"/>
      <c r="I106" s="24">
        <v>100000</v>
      </c>
      <c r="J106" s="24">
        <v>100000</v>
      </c>
      <c r="K106" s="24">
        <v>100000</v>
      </c>
      <c r="L106" s="24"/>
      <c r="M106" s="24"/>
      <c r="N106" s="24"/>
      <c r="O106" s="24"/>
      <c r="P106" s="24"/>
      <c r="Q106" s="24"/>
      <c r="R106" s="24"/>
      <c r="S106" s="24"/>
      <c r="T106" s="24"/>
      <c r="U106" s="24"/>
      <c r="V106" s="24"/>
      <c r="W106" s="24"/>
    </row>
    <row r="107" ht="18.75" customHeight="1" spans="1:23">
      <c r="A107" s="124" t="s">
        <v>315</v>
      </c>
      <c r="B107" s="124" t="s">
        <v>409</v>
      </c>
      <c r="C107" s="22" t="s">
        <v>408</v>
      </c>
      <c r="D107" s="124" t="s">
        <v>70</v>
      </c>
      <c r="E107" s="124" t="s">
        <v>106</v>
      </c>
      <c r="F107" s="124" t="s">
        <v>184</v>
      </c>
      <c r="G107" s="124" t="s">
        <v>322</v>
      </c>
      <c r="H107" s="124" t="s">
        <v>323</v>
      </c>
      <c r="I107" s="24">
        <v>100000</v>
      </c>
      <c r="J107" s="24">
        <v>100000</v>
      </c>
      <c r="K107" s="24">
        <v>100000</v>
      </c>
      <c r="L107" s="24"/>
      <c r="M107" s="24"/>
      <c r="N107" s="24"/>
      <c r="O107" s="24"/>
      <c r="P107" s="24"/>
      <c r="Q107" s="24"/>
      <c r="R107" s="24"/>
      <c r="S107" s="24"/>
      <c r="T107" s="24"/>
      <c r="U107" s="24"/>
      <c r="V107" s="24"/>
      <c r="W107" s="24"/>
    </row>
    <row r="108" ht="18.75" customHeight="1" spans="1:23">
      <c r="A108" s="26"/>
      <c r="B108" s="26"/>
      <c r="C108" s="22" t="s">
        <v>410</v>
      </c>
      <c r="D108" s="26"/>
      <c r="E108" s="26"/>
      <c r="F108" s="26"/>
      <c r="G108" s="26"/>
      <c r="H108" s="26"/>
      <c r="I108" s="24">
        <v>500000</v>
      </c>
      <c r="J108" s="24">
        <v>500000</v>
      </c>
      <c r="K108" s="24">
        <v>500000</v>
      </c>
      <c r="L108" s="24"/>
      <c r="M108" s="24"/>
      <c r="N108" s="24"/>
      <c r="O108" s="24"/>
      <c r="P108" s="24"/>
      <c r="Q108" s="24"/>
      <c r="R108" s="24"/>
      <c r="S108" s="24"/>
      <c r="T108" s="24"/>
      <c r="U108" s="24"/>
      <c r="V108" s="24"/>
      <c r="W108" s="24"/>
    </row>
    <row r="109" ht="18.75" customHeight="1" spans="1:23">
      <c r="A109" s="124" t="s">
        <v>315</v>
      </c>
      <c r="B109" s="124" t="s">
        <v>411</v>
      </c>
      <c r="C109" s="22" t="s">
        <v>410</v>
      </c>
      <c r="D109" s="124" t="s">
        <v>70</v>
      </c>
      <c r="E109" s="124" t="s">
        <v>107</v>
      </c>
      <c r="F109" s="124" t="s">
        <v>185</v>
      </c>
      <c r="G109" s="124" t="s">
        <v>322</v>
      </c>
      <c r="H109" s="124" t="s">
        <v>323</v>
      </c>
      <c r="I109" s="24">
        <v>500000</v>
      </c>
      <c r="J109" s="24">
        <v>500000</v>
      </c>
      <c r="K109" s="24">
        <v>500000</v>
      </c>
      <c r="L109" s="24"/>
      <c r="M109" s="24"/>
      <c r="N109" s="24"/>
      <c r="O109" s="24"/>
      <c r="P109" s="24"/>
      <c r="Q109" s="24"/>
      <c r="R109" s="24"/>
      <c r="S109" s="24"/>
      <c r="T109" s="24"/>
      <c r="U109" s="24"/>
      <c r="V109" s="24"/>
      <c r="W109" s="24"/>
    </row>
    <row r="110" ht="18.75" customHeight="1" spans="1:23">
      <c r="A110" s="26"/>
      <c r="B110" s="26"/>
      <c r="C110" s="22" t="s">
        <v>412</v>
      </c>
      <c r="D110" s="26"/>
      <c r="E110" s="26"/>
      <c r="F110" s="26"/>
      <c r="G110" s="26"/>
      <c r="H110" s="26"/>
      <c r="I110" s="24">
        <v>100000</v>
      </c>
      <c r="J110" s="24">
        <v>100000</v>
      </c>
      <c r="K110" s="24">
        <v>100000</v>
      </c>
      <c r="L110" s="24"/>
      <c r="M110" s="24"/>
      <c r="N110" s="24"/>
      <c r="O110" s="24"/>
      <c r="P110" s="24"/>
      <c r="Q110" s="24"/>
      <c r="R110" s="24"/>
      <c r="S110" s="24"/>
      <c r="T110" s="24"/>
      <c r="U110" s="24"/>
      <c r="V110" s="24"/>
      <c r="W110" s="24"/>
    </row>
    <row r="111" ht="18.75" customHeight="1" spans="1:23">
      <c r="A111" s="124" t="s">
        <v>315</v>
      </c>
      <c r="B111" s="124" t="s">
        <v>413</v>
      </c>
      <c r="C111" s="22" t="s">
        <v>412</v>
      </c>
      <c r="D111" s="124" t="s">
        <v>70</v>
      </c>
      <c r="E111" s="124" t="s">
        <v>109</v>
      </c>
      <c r="F111" s="124" t="s">
        <v>187</v>
      </c>
      <c r="G111" s="124" t="s">
        <v>322</v>
      </c>
      <c r="H111" s="124" t="s">
        <v>323</v>
      </c>
      <c r="I111" s="24">
        <v>100000</v>
      </c>
      <c r="J111" s="24">
        <v>100000</v>
      </c>
      <c r="K111" s="24">
        <v>100000</v>
      </c>
      <c r="L111" s="24"/>
      <c r="M111" s="24"/>
      <c r="N111" s="24"/>
      <c r="O111" s="24"/>
      <c r="P111" s="24"/>
      <c r="Q111" s="24"/>
      <c r="R111" s="24"/>
      <c r="S111" s="24"/>
      <c r="T111" s="24"/>
      <c r="U111" s="24"/>
      <c r="V111" s="24"/>
      <c r="W111" s="24"/>
    </row>
    <row r="112" ht="18.75" customHeight="1" spans="1:23">
      <c r="A112" s="26"/>
      <c r="B112" s="26"/>
      <c r="C112" s="22" t="s">
        <v>414</v>
      </c>
      <c r="D112" s="26"/>
      <c r="E112" s="26"/>
      <c r="F112" s="26"/>
      <c r="G112" s="26"/>
      <c r="H112" s="26"/>
      <c r="I112" s="24">
        <v>200000</v>
      </c>
      <c r="J112" s="24">
        <v>200000</v>
      </c>
      <c r="K112" s="24">
        <v>200000</v>
      </c>
      <c r="L112" s="24"/>
      <c r="M112" s="24"/>
      <c r="N112" s="24"/>
      <c r="O112" s="24"/>
      <c r="P112" s="24"/>
      <c r="Q112" s="24"/>
      <c r="R112" s="24"/>
      <c r="S112" s="24"/>
      <c r="T112" s="24"/>
      <c r="U112" s="24"/>
      <c r="V112" s="24"/>
      <c r="W112" s="24"/>
    </row>
    <row r="113" ht="18.75" customHeight="1" spans="1:23">
      <c r="A113" s="124" t="s">
        <v>315</v>
      </c>
      <c r="B113" s="124" t="s">
        <v>415</v>
      </c>
      <c r="C113" s="22" t="s">
        <v>414</v>
      </c>
      <c r="D113" s="124" t="s">
        <v>70</v>
      </c>
      <c r="E113" s="124" t="s">
        <v>107</v>
      </c>
      <c r="F113" s="124" t="s">
        <v>185</v>
      </c>
      <c r="G113" s="124" t="s">
        <v>322</v>
      </c>
      <c r="H113" s="124" t="s">
        <v>323</v>
      </c>
      <c r="I113" s="24">
        <v>200000</v>
      </c>
      <c r="J113" s="24">
        <v>200000</v>
      </c>
      <c r="K113" s="24">
        <v>200000</v>
      </c>
      <c r="L113" s="24"/>
      <c r="M113" s="24"/>
      <c r="N113" s="24"/>
      <c r="O113" s="24"/>
      <c r="P113" s="24"/>
      <c r="Q113" s="24"/>
      <c r="R113" s="24"/>
      <c r="S113" s="24"/>
      <c r="T113" s="24"/>
      <c r="U113" s="24"/>
      <c r="V113" s="24"/>
      <c r="W113" s="24"/>
    </row>
    <row r="114" ht="18.75" customHeight="1" spans="1:23">
      <c r="A114" s="26"/>
      <c r="B114" s="26"/>
      <c r="C114" s="22" t="s">
        <v>416</v>
      </c>
      <c r="D114" s="26"/>
      <c r="E114" s="26"/>
      <c r="F114" s="26"/>
      <c r="G114" s="26"/>
      <c r="H114" s="26"/>
      <c r="I114" s="24">
        <v>200000</v>
      </c>
      <c r="J114" s="24">
        <v>200000</v>
      </c>
      <c r="K114" s="24">
        <v>200000</v>
      </c>
      <c r="L114" s="24"/>
      <c r="M114" s="24"/>
      <c r="N114" s="24"/>
      <c r="O114" s="24"/>
      <c r="P114" s="24"/>
      <c r="Q114" s="24"/>
      <c r="R114" s="24"/>
      <c r="S114" s="24"/>
      <c r="T114" s="24"/>
      <c r="U114" s="24"/>
      <c r="V114" s="24"/>
      <c r="W114" s="24"/>
    </row>
    <row r="115" ht="18.75" customHeight="1" spans="1:23">
      <c r="A115" s="124" t="s">
        <v>315</v>
      </c>
      <c r="B115" s="124" t="s">
        <v>417</v>
      </c>
      <c r="C115" s="22" t="s">
        <v>416</v>
      </c>
      <c r="D115" s="124" t="s">
        <v>70</v>
      </c>
      <c r="E115" s="124" t="s">
        <v>107</v>
      </c>
      <c r="F115" s="124" t="s">
        <v>185</v>
      </c>
      <c r="G115" s="124" t="s">
        <v>322</v>
      </c>
      <c r="H115" s="124" t="s">
        <v>323</v>
      </c>
      <c r="I115" s="24">
        <v>200000</v>
      </c>
      <c r="J115" s="24">
        <v>200000</v>
      </c>
      <c r="K115" s="24">
        <v>200000</v>
      </c>
      <c r="L115" s="24"/>
      <c r="M115" s="24"/>
      <c r="N115" s="24"/>
      <c r="O115" s="24"/>
      <c r="P115" s="24"/>
      <c r="Q115" s="24"/>
      <c r="R115" s="24"/>
      <c r="S115" s="24"/>
      <c r="T115" s="24"/>
      <c r="U115" s="24"/>
      <c r="V115" s="24"/>
      <c r="W115" s="24"/>
    </row>
    <row r="116" ht="18.75" customHeight="1" spans="1:23">
      <c r="A116" s="26"/>
      <c r="B116" s="26"/>
      <c r="C116" s="22" t="s">
        <v>418</v>
      </c>
      <c r="D116" s="26"/>
      <c r="E116" s="26"/>
      <c r="F116" s="26"/>
      <c r="G116" s="26"/>
      <c r="H116" s="26"/>
      <c r="I116" s="24">
        <v>100000</v>
      </c>
      <c r="J116" s="24">
        <v>100000</v>
      </c>
      <c r="K116" s="24">
        <v>100000</v>
      </c>
      <c r="L116" s="24"/>
      <c r="M116" s="24"/>
      <c r="N116" s="24"/>
      <c r="O116" s="24"/>
      <c r="P116" s="24"/>
      <c r="Q116" s="24"/>
      <c r="R116" s="24"/>
      <c r="S116" s="24"/>
      <c r="T116" s="24"/>
      <c r="U116" s="24"/>
      <c r="V116" s="24"/>
      <c r="W116" s="24"/>
    </row>
    <row r="117" ht="18.75" customHeight="1" spans="1:23">
      <c r="A117" s="124" t="s">
        <v>315</v>
      </c>
      <c r="B117" s="124" t="s">
        <v>419</v>
      </c>
      <c r="C117" s="22" t="s">
        <v>418</v>
      </c>
      <c r="D117" s="124" t="s">
        <v>70</v>
      </c>
      <c r="E117" s="124" t="s">
        <v>108</v>
      </c>
      <c r="F117" s="124" t="s">
        <v>186</v>
      </c>
      <c r="G117" s="124" t="s">
        <v>322</v>
      </c>
      <c r="H117" s="124" t="s">
        <v>323</v>
      </c>
      <c r="I117" s="24">
        <v>100000</v>
      </c>
      <c r="J117" s="24">
        <v>100000</v>
      </c>
      <c r="K117" s="24">
        <v>100000</v>
      </c>
      <c r="L117" s="24"/>
      <c r="M117" s="24"/>
      <c r="N117" s="24"/>
      <c r="O117" s="24"/>
      <c r="P117" s="24"/>
      <c r="Q117" s="24"/>
      <c r="R117" s="24"/>
      <c r="S117" s="24"/>
      <c r="T117" s="24"/>
      <c r="U117" s="24"/>
      <c r="V117" s="24"/>
      <c r="W117" s="24"/>
    </row>
    <row r="118" ht="18.75" customHeight="1" spans="1:23">
      <c r="A118" s="26"/>
      <c r="B118" s="26"/>
      <c r="C118" s="22" t="s">
        <v>420</v>
      </c>
      <c r="D118" s="26"/>
      <c r="E118" s="26"/>
      <c r="F118" s="26"/>
      <c r="G118" s="26"/>
      <c r="H118" s="26"/>
      <c r="I118" s="24">
        <v>60000</v>
      </c>
      <c r="J118" s="24">
        <v>60000</v>
      </c>
      <c r="K118" s="24">
        <v>60000</v>
      </c>
      <c r="L118" s="24"/>
      <c r="M118" s="24"/>
      <c r="N118" s="24"/>
      <c r="O118" s="24"/>
      <c r="P118" s="24"/>
      <c r="Q118" s="24"/>
      <c r="R118" s="24"/>
      <c r="S118" s="24"/>
      <c r="T118" s="24"/>
      <c r="U118" s="24"/>
      <c r="V118" s="24"/>
      <c r="W118" s="24"/>
    </row>
    <row r="119" ht="18.75" customHeight="1" spans="1:23">
      <c r="A119" s="124" t="s">
        <v>315</v>
      </c>
      <c r="B119" s="124" t="s">
        <v>421</v>
      </c>
      <c r="C119" s="22" t="s">
        <v>420</v>
      </c>
      <c r="D119" s="124" t="s">
        <v>70</v>
      </c>
      <c r="E119" s="124" t="s">
        <v>111</v>
      </c>
      <c r="F119" s="124" t="s">
        <v>189</v>
      </c>
      <c r="G119" s="124" t="s">
        <v>262</v>
      </c>
      <c r="H119" s="124" t="s">
        <v>263</v>
      </c>
      <c r="I119" s="24">
        <v>20000</v>
      </c>
      <c r="J119" s="24">
        <v>20000</v>
      </c>
      <c r="K119" s="24">
        <v>20000</v>
      </c>
      <c r="L119" s="24"/>
      <c r="M119" s="24"/>
      <c r="N119" s="24"/>
      <c r="O119" s="24"/>
      <c r="P119" s="24"/>
      <c r="Q119" s="24"/>
      <c r="R119" s="24"/>
      <c r="S119" s="24"/>
      <c r="T119" s="24"/>
      <c r="U119" s="24"/>
      <c r="V119" s="24"/>
      <c r="W119" s="24"/>
    </row>
    <row r="120" ht="18.75" customHeight="1" spans="1:23">
      <c r="A120" s="124" t="s">
        <v>315</v>
      </c>
      <c r="B120" s="124" t="s">
        <v>421</v>
      </c>
      <c r="C120" s="22" t="s">
        <v>420</v>
      </c>
      <c r="D120" s="124" t="s">
        <v>70</v>
      </c>
      <c r="E120" s="124" t="s">
        <v>111</v>
      </c>
      <c r="F120" s="124" t="s">
        <v>189</v>
      </c>
      <c r="G120" s="124" t="s">
        <v>270</v>
      </c>
      <c r="H120" s="124" t="s">
        <v>271</v>
      </c>
      <c r="I120" s="24">
        <v>20000</v>
      </c>
      <c r="J120" s="24">
        <v>20000</v>
      </c>
      <c r="K120" s="24">
        <v>20000</v>
      </c>
      <c r="L120" s="24"/>
      <c r="M120" s="24"/>
      <c r="N120" s="24"/>
      <c r="O120" s="24"/>
      <c r="P120" s="24"/>
      <c r="Q120" s="24"/>
      <c r="R120" s="24"/>
      <c r="S120" s="24"/>
      <c r="T120" s="24"/>
      <c r="U120" s="24"/>
      <c r="V120" s="24"/>
      <c r="W120" s="24"/>
    </row>
    <row r="121" ht="18.75" customHeight="1" spans="1:23">
      <c r="A121" s="124" t="s">
        <v>315</v>
      </c>
      <c r="B121" s="124" t="s">
        <v>421</v>
      </c>
      <c r="C121" s="22" t="s">
        <v>420</v>
      </c>
      <c r="D121" s="124" t="s">
        <v>70</v>
      </c>
      <c r="E121" s="124" t="s">
        <v>111</v>
      </c>
      <c r="F121" s="124" t="s">
        <v>189</v>
      </c>
      <c r="G121" s="124" t="s">
        <v>282</v>
      </c>
      <c r="H121" s="124" t="s">
        <v>281</v>
      </c>
      <c r="I121" s="24">
        <v>20000</v>
      </c>
      <c r="J121" s="24">
        <v>20000</v>
      </c>
      <c r="K121" s="24">
        <v>20000</v>
      </c>
      <c r="L121" s="24"/>
      <c r="M121" s="24"/>
      <c r="N121" s="24"/>
      <c r="O121" s="24"/>
      <c r="P121" s="24"/>
      <c r="Q121" s="24"/>
      <c r="R121" s="24"/>
      <c r="S121" s="24"/>
      <c r="T121" s="24"/>
      <c r="U121" s="24"/>
      <c r="V121" s="24"/>
      <c r="W121" s="24"/>
    </row>
    <row r="122" ht="18.75" customHeight="1" spans="1:23">
      <c r="A122" s="26"/>
      <c r="B122" s="26"/>
      <c r="C122" s="22" t="s">
        <v>422</v>
      </c>
      <c r="D122" s="26"/>
      <c r="E122" s="26"/>
      <c r="F122" s="26"/>
      <c r="G122" s="26"/>
      <c r="H122" s="26"/>
      <c r="I122" s="24">
        <v>150000</v>
      </c>
      <c r="J122" s="24">
        <v>150000</v>
      </c>
      <c r="K122" s="24">
        <v>150000</v>
      </c>
      <c r="L122" s="24"/>
      <c r="M122" s="24"/>
      <c r="N122" s="24"/>
      <c r="O122" s="24"/>
      <c r="P122" s="24"/>
      <c r="Q122" s="24"/>
      <c r="R122" s="24"/>
      <c r="S122" s="24"/>
      <c r="T122" s="24"/>
      <c r="U122" s="24"/>
      <c r="V122" s="24"/>
      <c r="W122" s="24"/>
    </row>
    <row r="123" ht="18.75" customHeight="1" spans="1:23">
      <c r="A123" s="124" t="s">
        <v>315</v>
      </c>
      <c r="B123" s="124" t="s">
        <v>423</v>
      </c>
      <c r="C123" s="22" t="s">
        <v>422</v>
      </c>
      <c r="D123" s="124" t="s">
        <v>70</v>
      </c>
      <c r="E123" s="124" t="s">
        <v>105</v>
      </c>
      <c r="F123" s="124" t="s">
        <v>183</v>
      </c>
      <c r="G123" s="124" t="s">
        <v>342</v>
      </c>
      <c r="H123" s="124" t="s">
        <v>343</v>
      </c>
      <c r="I123" s="24">
        <v>150000</v>
      </c>
      <c r="J123" s="24">
        <v>150000</v>
      </c>
      <c r="K123" s="24">
        <v>150000</v>
      </c>
      <c r="L123" s="24"/>
      <c r="M123" s="24"/>
      <c r="N123" s="24"/>
      <c r="O123" s="24"/>
      <c r="P123" s="24"/>
      <c r="Q123" s="24"/>
      <c r="R123" s="24"/>
      <c r="S123" s="24"/>
      <c r="T123" s="24"/>
      <c r="U123" s="24"/>
      <c r="V123" s="24"/>
      <c r="W123" s="24"/>
    </row>
    <row r="124" ht="18.75" customHeight="1" spans="1:23">
      <c r="A124" s="26"/>
      <c r="B124" s="26"/>
      <c r="C124" s="22" t="s">
        <v>424</v>
      </c>
      <c r="D124" s="26"/>
      <c r="E124" s="26"/>
      <c r="F124" s="26"/>
      <c r="G124" s="26"/>
      <c r="H124" s="26"/>
      <c r="I124" s="24">
        <v>380000</v>
      </c>
      <c r="J124" s="24">
        <v>380000</v>
      </c>
      <c r="K124" s="24">
        <v>380000</v>
      </c>
      <c r="L124" s="24"/>
      <c r="M124" s="24"/>
      <c r="N124" s="24"/>
      <c r="O124" s="24"/>
      <c r="P124" s="24"/>
      <c r="Q124" s="24"/>
      <c r="R124" s="24"/>
      <c r="S124" s="24"/>
      <c r="T124" s="24"/>
      <c r="U124" s="24"/>
      <c r="V124" s="24"/>
      <c r="W124" s="24"/>
    </row>
    <row r="125" ht="18.75" customHeight="1" spans="1:23">
      <c r="A125" s="124" t="s">
        <v>315</v>
      </c>
      <c r="B125" s="124" t="s">
        <v>425</v>
      </c>
      <c r="C125" s="22" t="s">
        <v>424</v>
      </c>
      <c r="D125" s="124" t="s">
        <v>70</v>
      </c>
      <c r="E125" s="124" t="s">
        <v>100</v>
      </c>
      <c r="F125" s="124" t="s">
        <v>180</v>
      </c>
      <c r="G125" s="124" t="s">
        <v>322</v>
      </c>
      <c r="H125" s="124" t="s">
        <v>323</v>
      </c>
      <c r="I125" s="24">
        <v>380000</v>
      </c>
      <c r="J125" s="24">
        <v>380000</v>
      </c>
      <c r="K125" s="24">
        <v>380000</v>
      </c>
      <c r="L125" s="24"/>
      <c r="M125" s="24"/>
      <c r="N125" s="24"/>
      <c r="O125" s="24"/>
      <c r="P125" s="24"/>
      <c r="Q125" s="24"/>
      <c r="R125" s="24"/>
      <c r="S125" s="24"/>
      <c r="T125" s="24"/>
      <c r="U125" s="24"/>
      <c r="V125" s="24"/>
      <c r="W125" s="24"/>
    </row>
    <row r="126" ht="18.75" customHeight="1" spans="1:23">
      <c r="A126" s="36" t="s">
        <v>123</v>
      </c>
      <c r="B126" s="37"/>
      <c r="C126" s="37"/>
      <c r="D126" s="37"/>
      <c r="E126" s="37"/>
      <c r="F126" s="37"/>
      <c r="G126" s="37"/>
      <c r="H126" s="38"/>
      <c r="I126" s="24">
        <v>18034490.65</v>
      </c>
      <c r="J126" s="24">
        <v>9395800</v>
      </c>
      <c r="K126" s="24">
        <v>9395800</v>
      </c>
      <c r="L126" s="24">
        <v>6900000</v>
      </c>
      <c r="M126" s="24"/>
      <c r="N126" s="24"/>
      <c r="O126" s="24"/>
      <c r="P126" s="24"/>
      <c r="Q126" s="24"/>
      <c r="R126" s="24">
        <v>1738690.65</v>
      </c>
      <c r="S126" s="24"/>
      <c r="T126" s="24"/>
      <c r="U126" s="24"/>
      <c r="V126" s="24"/>
      <c r="W126" s="24">
        <v>1738690.65</v>
      </c>
    </row>
  </sheetData>
  <mergeCells count="28">
    <mergeCell ref="A3:W3"/>
    <mergeCell ref="A4:H4"/>
    <mergeCell ref="J5:M5"/>
    <mergeCell ref="N5:P5"/>
    <mergeCell ref="R5:W5"/>
    <mergeCell ref="A126:H12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88888888888889" right="0.388888888888889" top="0.579166666666667" bottom="0.579166666666667"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27"/>
  <sheetViews>
    <sheetView showZeros="0" workbookViewId="0">
      <pane ySplit="1" topLeftCell="A2" activePane="bottomLeft" state="frozen"/>
      <selection/>
      <selection pane="bottomLeft" activeCell="B36" sqref="B36:B40"/>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7" t="s">
        <v>426</v>
      </c>
    </row>
    <row r="3" ht="36.75" customHeight="1" spans="1:10">
      <c r="A3" s="6" t="str">
        <f>"2025"&amp;"年部门项目支出绩效目标表"</f>
        <v>2025年部门项目支出绩效目标表</v>
      </c>
      <c r="B3" s="7"/>
      <c r="C3" s="7"/>
      <c r="D3" s="7"/>
      <c r="E3" s="7"/>
      <c r="F3" s="52"/>
      <c r="G3" s="7"/>
      <c r="H3" s="52"/>
      <c r="I3" s="52"/>
      <c r="J3" s="7"/>
    </row>
    <row r="4" ht="18.75" customHeight="1" spans="1:8">
      <c r="A4" s="8" t="str">
        <f>"单位名称："&amp;"耿马傣族佤族自治县自然资源局"</f>
        <v>单位名称：耿马傣族佤族自治县自然资源局</v>
      </c>
      <c r="B4" s="4"/>
      <c r="C4" s="4"/>
      <c r="D4" s="4"/>
      <c r="E4" s="4"/>
      <c r="F4" s="53"/>
      <c r="G4" s="4"/>
      <c r="H4" s="53"/>
    </row>
    <row r="5" ht="18.75" customHeight="1" spans="1:10">
      <c r="A5" s="47" t="s">
        <v>427</v>
      </c>
      <c r="B5" s="47" t="s">
        <v>428</v>
      </c>
      <c r="C5" s="47" t="s">
        <v>429</v>
      </c>
      <c r="D5" s="47" t="s">
        <v>430</v>
      </c>
      <c r="E5" s="47" t="s">
        <v>431</v>
      </c>
      <c r="F5" s="54" t="s">
        <v>432</v>
      </c>
      <c r="G5" s="47" t="s">
        <v>433</v>
      </c>
      <c r="H5" s="54" t="s">
        <v>434</v>
      </c>
      <c r="I5" s="54" t="s">
        <v>435</v>
      </c>
      <c r="J5" s="47" t="s">
        <v>436</v>
      </c>
    </row>
    <row r="6" ht="18.75" customHeight="1" spans="1:10">
      <c r="A6" s="120">
        <v>1</v>
      </c>
      <c r="B6" s="120">
        <v>2</v>
      </c>
      <c r="C6" s="120">
        <v>3</v>
      </c>
      <c r="D6" s="120">
        <v>4</v>
      </c>
      <c r="E6" s="120">
        <v>5</v>
      </c>
      <c r="F6" s="120">
        <v>6</v>
      </c>
      <c r="G6" s="120">
        <v>7</v>
      </c>
      <c r="H6" s="120">
        <v>8</v>
      </c>
      <c r="I6" s="120">
        <v>9</v>
      </c>
      <c r="J6" s="120">
        <v>10</v>
      </c>
    </row>
    <row r="7" ht="18.75" customHeight="1" spans="1:10">
      <c r="A7" s="35" t="s">
        <v>70</v>
      </c>
      <c r="B7" s="48"/>
      <c r="C7" s="48"/>
      <c r="D7" s="48"/>
      <c r="E7" s="55"/>
      <c r="F7" s="56"/>
      <c r="G7" s="55"/>
      <c r="H7" s="56"/>
      <c r="I7" s="56"/>
      <c r="J7" s="55"/>
    </row>
    <row r="8" ht="18.75" customHeight="1" spans="1:10">
      <c r="A8" s="121" t="s">
        <v>70</v>
      </c>
      <c r="B8" s="22"/>
      <c r="C8" s="22"/>
      <c r="D8" s="22"/>
      <c r="E8" s="35"/>
      <c r="F8" s="22"/>
      <c r="G8" s="35"/>
      <c r="H8" s="22"/>
      <c r="I8" s="22"/>
      <c r="J8" s="35"/>
    </row>
    <row r="9" ht="18.75" customHeight="1" spans="1:10">
      <c r="A9" s="210" t="s">
        <v>369</v>
      </c>
      <c r="B9" s="22" t="s">
        <v>437</v>
      </c>
      <c r="C9" s="22" t="s">
        <v>438</v>
      </c>
      <c r="D9" s="22" t="s">
        <v>439</v>
      </c>
      <c r="E9" s="35" t="s">
        <v>440</v>
      </c>
      <c r="F9" s="22" t="s">
        <v>441</v>
      </c>
      <c r="G9" s="35" t="s">
        <v>442</v>
      </c>
      <c r="H9" s="22" t="s">
        <v>443</v>
      </c>
      <c r="I9" s="22" t="s">
        <v>444</v>
      </c>
      <c r="J9" s="35" t="s">
        <v>445</v>
      </c>
    </row>
    <row r="10" ht="18.75" customHeight="1" spans="1:10">
      <c r="A10" s="210" t="s">
        <v>369</v>
      </c>
      <c r="B10" s="22" t="s">
        <v>437</v>
      </c>
      <c r="C10" s="22" t="s">
        <v>438</v>
      </c>
      <c r="D10" s="22" t="s">
        <v>446</v>
      </c>
      <c r="E10" s="35" t="s">
        <v>447</v>
      </c>
      <c r="F10" s="22" t="s">
        <v>441</v>
      </c>
      <c r="G10" s="35" t="s">
        <v>448</v>
      </c>
      <c r="H10" s="22" t="s">
        <v>449</v>
      </c>
      <c r="I10" s="22" t="s">
        <v>444</v>
      </c>
      <c r="J10" s="35" t="s">
        <v>450</v>
      </c>
    </row>
    <row r="11" ht="18.75" customHeight="1" spans="1:10">
      <c r="A11" s="210" t="s">
        <v>369</v>
      </c>
      <c r="B11" s="22" t="s">
        <v>437</v>
      </c>
      <c r="C11" s="22" t="s">
        <v>451</v>
      </c>
      <c r="D11" s="22" t="s">
        <v>452</v>
      </c>
      <c r="E11" s="35" t="s">
        <v>453</v>
      </c>
      <c r="F11" s="22" t="s">
        <v>454</v>
      </c>
      <c r="G11" s="35" t="s">
        <v>455</v>
      </c>
      <c r="H11" s="22"/>
      <c r="I11" s="22" t="s">
        <v>456</v>
      </c>
      <c r="J11" s="35" t="s">
        <v>457</v>
      </c>
    </row>
    <row r="12" ht="18.75" customHeight="1" spans="1:10">
      <c r="A12" s="210" t="s">
        <v>369</v>
      </c>
      <c r="B12" s="22" t="s">
        <v>437</v>
      </c>
      <c r="C12" s="22" t="s">
        <v>458</v>
      </c>
      <c r="D12" s="22" t="s">
        <v>459</v>
      </c>
      <c r="E12" s="35" t="s">
        <v>460</v>
      </c>
      <c r="F12" s="22" t="s">
        <v>454</v>
      </c>
      <c r="G12" s="35" t="s">
        <v>461</v>
      </c>
      <c r="H12" s="22" t="s">
        <v>462</v>
      </c>
      <c r="I12" s="22" t="s">
        <v>456</v>
      </c>
      <c r="J12" s="35" t="s">
        <v>463</v>
      </c>
    </row>
    <row r="13" ht="18.75" customHeight="1" spans="1:10">
      <c r="A13" s="210" t="s">
        <v>332</v>
      </c>
      <c r="B13" s="22" t="s">
        <v>464</v>
      </c>
      <c r="C13" s="22" t="s">
        <v>438</v>
      </c>
      <c r="D13" s="22" t="s">
        <v>439</v>
      </c>
      <c r="E13" s="35" t="s">
        <v>465</v>
      </c>
      <c r="F13" s="22" t="s">
        <v>441</v>
      </c>
      <c r="G13" s="35" t="s">
        <v>442</v>
      </c>
      <c r="H13" s="22" t="s">
        <v>443</v>
      </c>
      <c r="I13" s="22" t="s">
        <v>444</v>
      </c>
      <c r="J13" s="35" t="s">
        <v>466</v>
      </c>
    </row>
    <row r="14" ht="18.75" customHeight="1" spans="1:10">
      <c r="A14" s="210" t="s">
        <v>332</v>
      </c>
      <c r="B14" s="22" t="s">
        <v>464</v>
      </c>
      <c r="C14" s="22" t="s">
        <v>438</v>
      </c>
      <c r="D14" s="22" t="s">
        <v>467</v>
      </c>
      <c r="E14" s="35" t="s">
        <v>468</v>
      </c>
      <c r="F14" s="22" t="s">
        <v>441</v>
      </c>
      <c r="G14" s="35" t="s">
        <v>469</v>
      </c>
      <c r="H14" s="22"/>
      <c r="I14" s="22" t="s">
        <v>456</v>
      </c>
      <c r="J14" s="35" t="s">
        <v>470</v>
      </c>
    </row>
    <row r="15" ht="18.75" customHeight="1" spans="1:10">
      <c r="A15" s="210" t="s">
        <v>332</v>
      </c>
      <c r="B15" s="22" t="s">
        <v>464</v>
      </c>
      <c r="C15" s="22" t="s">
        <v>451</v>
      </c>
      <c r="D15" s="22" t="s">
        <v>452</v>
      </c>
      <c r="E15" s="35" t="s">
        <v>471</v>
      </c>
      <c r="F15" s="22" t="s">
        <v>441</v>
      </c>
      <c r="G15" s="35" t="s">
        <v>472</v>
      </c>
      <c r="H15" s="22"/>
      <c r="I15" s="22" t="s">
        <v>456</v>
      </c>
      <c r="J15" s="35" t="s">
        <v>473</v>
      </c>
    </row>
    <row r="16" ht="18.75" customHeight="1" spans="1:10">
      <c r="A16" s="210" t="s">
        <v>332</v>
      </c>
      <c r="B16" s="22" t="s">
        <v>464</v>
      </c>
      <c r="C16" s="22" t="s">
        <v>458</v>
      </c>
      <c r="D16" s="22" t="s">
        <v>459</v>
      </c>
      <c r="E16" s="35" t="s">
        <v>474</v>
      </c>
      <c r="F16" s="22" t="s">
        <v>454</v>
      </c>
      <c r="G16" s="35" t="s">
        <v>461</v>
      </c>
      <c r="H16" s="22" t="s">
        <v>462</v>
      </c>
      <c r="I16" s="22" t="s">
        <v>456</v>
      </c>
      <c r="J16" s="35" t="s">
        <v>475</v>
      </c>
    </row>
    <row r="17" ht="18.75" customHeight="1" spans="1:10">
      <c r="A17" s="210" t="s">
        <v>380</v>
      </c>
      <c r="B17" s="22" t="s">
        <v>476</v>
      </c>
      <c r="C17" s="22" t="s">
        <v>438</v>
      </c>
      <c r="D17" s="22" t="s">
        <v>439</v>
      </c>
      <c r="E17" s="35" t="s">
        <v>477</v>
      </c>
      <c r="F17" s="22" t="s">
        <v>441</v>
      </c>
      <c r="G17" s="35" t="s">
        <v>461</v>
      </c>
      <c r="H17" s="22" t="s">
        <v>443</v>
      </c>
      <c r="I17" s="22" t="s">
        <v>444</v>
      </c>
      <c r="J17" s="35" t="s">
        <v>478</v>
      </c>
    </row>
    <row r="18" ht="18.75" customHeight="1" spans="1:10">
      <c r="A18" s="210" t="s">
        <v>380</v>
      </c>
      <c r="B18" s="22" t="s">
        <v>476</v>
      </c>
      <c r="C18" s="22" t="s">
        <v>438</v>
      </c>
      <c r="D18" s="22" t="s">
        <v>467</v>
      </c>
      <c r="E18" s="35" t="s">
        <v>479</v>
      </c>
      <c r="F18" s="22" t="s">
        <v>441</v>
      </c>
      <c r="G18" s="35" t="s">
        <v>461</v>
      </c>
      <c r="H18" s="22" t="s">
        <v>443</v>
      </c>
      <c r="I18" s="22" t="s">
        <v>444</v>
      </c>
      <c r="J18" s="35" t="s">
        <v>480</v>
      </c>
    </row>
    <row r="19" ht="18.75" customHeight="1" spans="1:10">
      <c r="A19" s="210" t="s">
        <v>380</v>
      </c>
      <c r="B19" s="22" t="s">
        <v>476</v>
      </c>
      <c r="C19" s="22" t="s">
        <v>438</v>
      </c>
      <c r="D19" s="22" t="s">
        <v>446</v>
      </c>
      <c r="E19" s="35" t="s">
        <v>447</v>
      </c>
      <c r="F19" s="22" t="s">
        <v>441</v>
      </c>
      <c r="G19" s="35" t="s">
        <v>481</v>
      </c>
      <c r="H19" s="22" t="s">
        <v>449</v>
      </c>
      <c r="I19" s="22" t="s">
        <v>444</v>
      </c>
      <c r="J19" s="35" t="s">
        <v>482</v>
      </c>
    </row>
    <row r="20" ht="18.75" customHeight="1" spans="1:10">
      <c r="A20" s="210" t="s">
        <v>380</v>
      </c>
      <c r="B20" s="22" t="s">
        <v>476</v>
      </c>
      <c r="C20" s="22" t="s">
        <v>451</v>
      </c>
      <c r="D20" s="22" t="s">
        <v>483</v>
      </c>
      <c r="E20" s="35" t="s">
        <v>484</v>
      </c>
      <c r="F20" s="22" t="s">
        <v>454</v>
      </c>
      <c r="G20" s="35" t="s">
        <v>485</v>
      </c>
      <c r="H20" s="22"/>
      <c r="I20" s="22" t="s">
        <v>456</v>
      </c>
      <c r="J20" s="35" t="s">
        <v>486</v>
      </c>
    </row>
    <row r="21" ht="18.75" customHeight="1" spans="1:10">
      <c r="A21" s="210" t="s">
        <v>380</v>
      </c>
      <c r="B21" s="22" t="s">
        <v>476</v>
      </c>
      <c r="C21" s="22" t="s">
        <v>458</v>
      </c>
      <c r="D21" s="22" t="s">
        <v>459</v>
      </c>
      <c r="E21" s="35" t="s">
        <v>460</v>
      </c>
      <c r="F21" s="22" t="s">
        <v>454</v>
      </c>
      <c r="G21" s="35" t="s">
        <v>461</v>
      </c>
      <c r="H21" s="22" t="s">
        <v>462</v>
      </c>
      <c r="I21" s="22" t="s">
        <v>444</v>
      </c>
      <c r="J21" s="35" t="s">
        <v>463</v>
      </c>
    </row>
    <row r="22" ht="18.75" customHeight="1" spans="1:10">
      <c r="A22" s="210" t="s">
        <v>338</v>
      </c>
      <c r="B22" s="22" t="s">
        <v>487</v>
      </c>
      <c r="C22" s="22" t="s">
        <v>438</v>
      </c>
      <c r="D22" s="22" t="s">
        <v>439</v>
      </c>
      <c r="E22" s="35" t="s">
        <v>488</v>
      </c>
      <c r="F22" s="22" t="s">
        <v>454</v>
      </c>
      <c r="G22" s="35" t="s">
        <v>489</v>
      </c>
      <c r="H22" s="22" t="s">
        <v>490</v>
      </c>
      <c r="I22" s="22" t="s">
        <v>444</v>
      </c>
      <c r="J22" s="35" t="s">
        <v>491</v>
      </c>
    </row>
    <row r="23" ht="18.75" customHeight="1" spans="1:10">
      <c r="A23" s="210" t="s">
        <v>338</v>
      </c>
      <c r="B23" s="22" t="s">
        <v>487</v>
      </c>
      <c r="C23" s="22" t="s">
        <v>438</v>
      </c>
      <c r="D23" s="22" t="s">
        <v>439</v>
      </c>
      <c r="E23" s="35" t="s">
        <v>492</v>
      </c>
      <c r="F23" s="22" t="s">
        <v>454</v>
      </c>
      <c r="G23" s="35" t="s">
        <v>166</v>
      </c>
      <c r="H23" s="22" t="s">
        <v>493</v>
      </c>
      <c r="I23" s="22" t="s">
        <v>444</v>
      </c>
      <c r="J23" s="35" t="s">
        <v>494</v>
      </c>
    </row>
    <row r="24" ht="18.75" customHeight="1" spans="1:10">
      <c r="A24" s="210" t="s">
        <v>338</v>
      </c>
      <c r="B24" s="22" t="s">
        <v>487</v>
      </c>
      <c r="C24" s="22" t="s">
        <v>451</v>
      </c>
      <c r="D24" s="22" t="s">
        <v>452</v>
      </c>
      <c r="E24" s="35" t="s">
        <v>495</v>
      </c>
      <c r="F24" s="22" t="s">
        <v>454</v>
      </c>
      <c r="G24" s="35" t="s">
        <v>496</v>
      </c>
      <c r="H24" s="22" t="s">
        <v>462</v>
      </c>
      <c r="I24" s="22" t="s">
        <v>456</v>
      </c>
      <c r="J24" s="35" t="s">
        <v>497</v>
      </c>
    </row>
    <row r="25" ht="18.75" customHeight="1" spans="1:10">
      <c r="A25" s="210" t="s">
        <v>338</v>
      </c>
      <c r="B25" s="22" t="s">
        <v>487</v>
      </c>
      <c r="C25" s="22" t="s">
        <v>451</v>
      </c>
      <c r="D25" s="22" t="s">
        <v>452</v>
      </c>
      <c r="E25" s="35" t="s">
        <v>498</v>
      </c>
      <c r="F25" s="22" t="s">
        <v>454</v>
      </c>
      <c r="G25" s="35" t="s">
        <v>499</v>
      </c>
      <c r="H25" s="22" t="s">
        <v>462</v>
      </c>
      <c r="I25" s="22" t="s">
        <v>456</v>
      </c>
      <c r="J25" s="35" t="s">
        <v>500</v>
      </c>
    </row>
    <row r="26" ht="18.75" customHeight="1" spans="1:10">
      <c r="A26" s="210" t="s">
        <v>338</v>
      </c>
      <c r="B26" s="22" t="s">
        <v>487</v>
      </c>
      <c r="C26" s="22" t="s">
        <v>458</v>
      </c>
      <c r="D26" s="22" t="s">
        <v>459</v>
      </c>
      <c r="E26" s="35" t="s">
        <v>501</v>
      </c>
      <c r="F26" s="22" t="s">
        <v>454</v>
      </c>
      <c r="G26" s="35" t="s">
        <v>496</v>
      </c>
      <c r="H26" s="22" t="s">
        <v>462</v>
      </c>
      <c r="I26" s="22" t="s">
        <v>456</v>
      </c>
      <c r="J26" s="35" t="s">
        <v>502</v>
      </c>
    </row>
    <row r="27" ht="18.75" customHeight="1" spans="1:10">
      <c r="A27" s="210" t="s">
        <v>388</v>
      </c>
      <c r="B27" s="22" t="s">
        <v>503</v>
      </c>
      <c r="C27" s="22" t="s">
        <v>438</v>
      </c>
      <c r="D27" s="22" t="s">
        <v>439</v>
      </c>
      <c r="E27" s="35" t="s">
        <v>504</v>
      </c>
      <c r="F27" s="22" t="s">
        <v>441</v>
      </c>
      <c r="G27" s="35" t="s">
        <v>505</v>
      </c>
      <c r="H27" s="22" t="s">
        <v>443</v>
      </c>
      <c r="I27" s="22" t="s">
        <v>444</v>
      </c>
      <c r="J27" s="35" t="s">
        <v>506</v>
      </c>
    </row>
    <row r="28" ht="18.75" customHeight="1" spans="1:10">
      <c r="A28" s="210" t="s">
        <v>388</v>
      </c>
      <c r="B28" s="22" t="s">
        <v>503</v>
      </c>
      <c r="C28" s="22" t="s">
        <v>438</v>
      </c>
      <c r="D28" s="22" t="s">
        <v>467</v>
      </c>
      <c r="E28" s="35" t="s">
        <v>479</v>
      </c>
      <c r="F28" s="22" t="s">
        <v>441</v>
      </c>
      <c r="G28" s="35" t="s">
        <v>505</v>
      </c>
      <c r="H28" s="22" t="s">
        <v>443</v>
      </c>
      <c r="I28" s="22" t="s">
        <v>444</v>
      </c>
      <c r="J28" s="35" t="s">
        <v>507</v>
      </c>
    </row>
    <row r="29" ht="18.75" customHeight="1" spans="1:10">
      <c r="A29" s="210" t="s">
        <v>388</v>
      </c>
      <c r="B29" s="22" t="s">
        <v>503</v>
      </c>
      <c r="C29" s="22" t="s">
        <v>451</v>
      </c>
      <c r="D29" s="22" t="s">
        <v>508</v>
      </c>
      <c r="E29" s="35" t="s">
        <v>509</v>
      </c>
      <c r="F29" s="22" t="s">
        <v>454</v>
      </c>
      <c r="G29" s="35" t="s">
        <v>510</v>
      </c>
      <c r="H29" s="22"/>
      <c r="I29" s="22" t="s">
        <v>456</v>
      </c>
      <c r="J29" s="35" t="s">
        <v>509</v>
      </c>
    </row>
    <row r="30" ht="18.75" customHeight="1" spans="1:10">
      <c r="A30" s="210" t="s">
        <v>388</v>
      </c>
      <c r="B30" s="22" t="s">
        <v>503</v>
      </c>
      <c r="C30" s="22" t="s">
        <v>458</v>
      </c>
      <c r="D30" s="22" t="s">
        <v>459</v>
      </c>
      <c r="E30" s="35" t="s">
        <v>460</v>
      </c>
      <c r="F30" s="22" t="s">
        <v>454</v>
      </c>
      <c r="G30" s="35" t="s">
        <v>461</v>
      </c>
      <c r="H30" s="22" t="s">
        <v>462</v>
      </c>
      <c r="I30" s="22" t="s">
        <v>456</v>
      </c>
      <c r="J30" s="35" t="s">
        <v>463</v>
      </c>
    </row>
    <row r="31" ht="18.75" customHeight="1" spans="1:10">
      <c r="A31" s="210" t="s">
        <v>359</v>
      </c>
      <c r="B31" s="22" t="s">
        <v>511</v>
      </c>
      <c r="C31" s="22" t="s">
        <v>438</v>
      </c>
      <c r="D31" s="22" t="s">
        <v>439</v>
      </c>
      <c r="E31" s="35" t="s">
        <v>477</v>
      </c>
      <c r="F31" s="22" t="s">
        <v>441</v>
      </c>
      <c r="G31" s="35" t="s">
        <v>442</v>
      </c>
      <c r="H31" s="22" t="s">
        <v>443</v>
      </c>
      <c r="I31" s="22" t="s">
        <v>444</v>
      </c>
      <c r="J31" s="35" t="s">
        <v>512</v>
      </c>
    </row>
    <row r="32" ht="18.75" customHeight="1" spans="1:10">
      <c r="A32" s="210" t="s">
        <v>359</v>
      </c>
      <c r="B32" s="22" t="s">
        <v>511</v>
      </c>
      <c r="C32" s="22" t="s">
        <v>438</v>
      </c>
      <c r="D32" s="22" t="s">
        <v>467</v>
      </c>
      <c r="E32" s="35" t="s">
        <v>513</v>
      </c>
      <c r="F32" s="22" t="s">
        <v>441</v>
      </c>
      <c r="G32" s="35" t="s">
        <v>469</v>
      </c>
      <c r="H32" s="22"/>
      <c r="I32" s="22" t="s">
        <v>456</v>
      </c>
      <c r="J32" s="35" t="s">
        <v>514</v>
      </c>
    </row>
    <row r="33" ht="18.75" customHeight="1" spans="1:10">
      <c r="A33" s="210" t="s">
        <v>359</v>
      </c>
      <c r="B33" s="22" t="s">
        <v>511</v>
      </c>
      <c r="C33" s="22" t="s">
        <v>438</v>
      </c>
      <c r="D33" s="22" t="s">
        <v>515</v>
      </c>
      <c r="E33" s="35" t="s">
        <v>516</v>
      </c>
      <c r="F33" s="22" t="s">
        <v>441</v>
      </c>
      <c r="G33" s="35" t="s">
        <v>517</v>
      </c>
      <c r="H33" s="22"/>
      <c r="I33" s="22" t="s">
        <v>456</v>
      </c>
      <c r="J33" s="35" t="s">
        <v>516</v>
      </c>
    </row>
    <row r="34" ht="18.75" customHeight="1" spans="1:10">
      <c r="A34" s="210" t="s">
        <v>359</v>
      </c>
      <c r="B34" s="22" t="s">
        <v>511</v>
      </c>
      <c r="C34" s="22" t="s">
        <v>451</v>
      </c>
      <c r="D34" s="22" t="s">
        <v>452</v>
      </c>
      <c r="E34" s="35" t="s">
        <v>518</v>
      </c>
      <c r="F34" s="22" t="s">
        <v>441</v>
      </c>
      <c r="G34" s="35" t="s">
        <v>519</v>
      </c>
      <c r="H34" s="22"/>
      <c r="I34" s="22" t="s">
        <v>456</v>
      </c>
      <c r="J34" s="35" t="s">
        <v>520</v>
      </c>
    </row>
    <row r="35" ht="18.75" customHeight="1" spans="1:10">
      <c r="A35" s="210" t="s">
        <v>359</v>
      </c>
      <c r="B35" s="22" t="s">
        <v>511</v>
      </c>
      <c r="C35" s="22" t="s">
        <v>458</v>
      </c>
      <c r="D35" s="22" t="s">
        <v>459</v>
      </c>
      <c r="E35" s="35" t="s">
        <v>474</v>
      </c>
      <c r="F35" s="22" t="s">
        <v>454</v>
      </c>
      <c r="G35" s="35" t="s">
        <v>461</v>
      </c>
      <c r="H35" s="22" t="s">
        <v>462</v>
      </c>
      <c r="I35" s="22" t="s">
        <v>444</v>
      </c>
      <c r="J35" s="35" t="s">
        <v>475</v>
      </c>
    </row>
    <row r="36" ht="18.75" customHeight="1" spans="1:10">
      <c r="A36" s="210" t="s">
        <v>424</v>
      </c>
      <c r="B36" s="22" t="s">
        <v>521</v>
      </c>
      <c r="C36" s="22" t="s">
        <v>438</v>
      </c>
      <c r="D36" s="22" t="s">
        <v>439</v>
      </c>
      <c r="E36" s="35" t="s">
        <v>522</v>
      </c>
      <c r="F36" s="22" t="s">
        <v>441</v>
      </c>
      <c r="G36" s="35" t="s">
        <v>523</v>
      </c>
      <c r="H36" s="22" t="s">
        <v>524</v>
      </c>
      <c r="I36" s="22" t="s">
        <v>444</v>
      </c>
      <c r="J36" s="35" t="s">
        <v>525</v>
      </c>
    </row>
    <row r="37" ht="18.75" customHeight="1" spans="1:10">
      <c r="A37" s="210" t="s">
        <v>424</v>
      </c>
      <c r="B37" s="22" t="s">
        <v>521</v>
      </c>
      <c r="C37" s="22" t="s">
        <v>438</v>
      </c>
      <c r="D37" s="22" t="s">
        <v>515</v>
      </c>
      <c r="E37" s="35" t="s">
        <v>526</v>
      </c>
      <c r="F37" s="22" t="s">
        <v>441</v>
      </c>
      <c r="G37" s="35" t="s">
        <v>517</v>
      </c>
      <c r="H37" s="22" t="s">
        <v>462</v>
      </c>
      <c r="I37" s="22" t="s">
        <v>456</v>
      </c>
      <c r="J37" s="35" t="s">
        <v>527</v>
      </c>
    </row>
    <row r="38" ht="18.75" customHeight="1" spans="1:10">
      <c r="A38" s="210" t="s">
        <v>424</v>
      </c>
      <c r="B38" s="22" t="s">
        <v>521</v>
      </c>
      <c r="C38" s="22" t="s">
        <v>451</v>
      </c>
      <c r="D38" s="22" t="s">
        <v>452</v>
      </c>
      <c r="E38" s="35" t="s">
        <v>528</v>
      </c>
      <c r="F38" s="22" t="s">
        <v>441</v>
      </c>
      <c r="G38" s="35" t="s">
        <v>529</v>
      </c>
      <c r="H38" s="22"/>
      <c r="I38" s="22" t="s">
        <v>456</v>
      </c>
      <c r="J38" s="35" t="s">
        <v>530</v>
      </c>
    </row>
    <row r="39" ht="18.75" customHeight="1" spans="1:10">
      <c r="A39" s="210" t="s">
        <v>424</v>
      </c>
      <c r="B39" s="22" t="s">
        <v>521</v>
      </c>
      <c r="C39" s="22" t="s">
        <v>451</v>
      </c>
      <c r="D39" s="22" t="s">
        <v>508</v>
      </c>
      <c r="E39" s="35" t="s">
        <v>531</v>
      </c>
      <c r="F39" s="22" t="s">
        <v>441</v>
      </c>
      <c r="G39" s="35" t="s">
        <v>532</v>
      </c>
      <c r="H39" s="22"/>
      <c r="I39" s="22" t="s">
        <v>456</v>
      </c>
      <c r="J39" s="35" t="s">
        <v>530</v>
      </c>
    </row>
    <row r="40" ht="18.75" customHeight="1" spans="1:10">
      <c r="A40" s="210" t="s">
        <v>424</v>
      </c>
      <c r="B40" s="22" t="s">
        <v>521</v>
      </c>
      <c r="C40" s="22" t="s">
        <v>458</v>
      </c>
      <c r="D40" s="22" t="s">
        <v>459</v>
      </c>
      <c r="E40" s="35" t="s">
        <v>533</v>
      </c>
      <c r="F40" s="22" t="s">
        <v>454</v>
      </c>
      <c r="G40" s="35" t="s">
        <v>461</v>
      </c>
      <c r="H40" s="22" t="s">
        <v>462</v>
      </c>
      <c r="I40" s="22" t="s">
        <v>444</v>
      </c>
      <c r="J40" s="35" t="s">
        <v>475</v>
      </c>
    </row>
    <row r="41" ht="18.75" customHeight="1" spans="1:10">
      <c r="A41" s="210" t="s">
        <v>348</v>
      </c>
      <c r="B41" s="22" t="s">
        <v>534</v>
      </c>
      <c r="C41" s="22" t="s">
        <v>438</v>
      </c>
      <c r="D41" s="22" t="s">
        <v>439</v>
      </c>
      <c r="E41" s="35" t="s">
        <v>535</v>
      </c>
      <c r="F41" s="22" t="s">
        <v>441</v>
      </c>
      <c r="G41" s="35" t="s">
        <v>536</v>
      </c>
      <c r="H41" s="22" t="s">
        <v>537</v>
      </c>
      <c r="I41" s="22" t="s">
        <v>444</v>
      </c>
      <c r="J41" s="35" t="s">
        <v>538</v>
      </c>
    </row>
    <row r="42" ht="18.75" customHeight="1" spans="1:10">
      <c r="A42" s="210" t="s">
        <v>348</v>
      </c>
      <c r="B42" s="22" t="s">
        <v>534</v>
      </c>
      <c r="C42" s="22" t="s">
        <v>438</v>
      </c>
      <c r="D42" s="22" t="s">
        <v>467</v>
      </c>
      <c r="E42" s="35" t="s">
        <v>539</v>
      </c>
      <c r="F42" s="22" t="s">
        <v>441</v>
      </c>
      <c r="G42" s="35" t="s">
        <v>469</v>
      </c>
      <c r="H42" s="22" t="s">
        <v>462</v>
      </c>
      <c r="I42" s="22" t="s">
        <v>456</v>
      </c>
      <c r="J42" s="35" t="s">
        <v>540</v>
      </c>
    </row>
    <row r="43" ht="18.75" customHeight="1" spans="1:10">
      <c r="A43" s="210" t="s">
        <v>348</v>
      </c>
      <c r="B43" s="22" t="s">
        <v>534</v>
      </c>
      <c r="C43" s="22" t="s">
        <v>451</v>
      </c>
      <c r="D43" s="22" t="s">
        <v>452</v>
      </c>
      <c r="E43" s="35" t="s">
        <v>541</v>
      </c>
      <c r="F43" s="22" t="s">
        <v>441</v>
      </c>
      <c r="G43" s="35" t="s">
        <v>510</v>
      </c>
      <c r="H43" s="22" t="s">
        <v>462</v>
      </c>
      <c r="I43" s="22" t="s">
        <v>456</v>
      </c>
      <c r="J43" s="35" t="s">
        <v>542</v>
      </c>
    </row>
    <row r="44" ht="18.75" customHeight="1" spans="1:10">
      <c r="A44" s="210" t="s">
        <v>348</v>
      </c>
      <c r="B44" s="22" t="s">
        <v>534</v>
      </c>
      <c r="C44" s="22" t="s">
        <v>458</v>
      </c>
      <c r="D44" s="22" t="s">
        <v>459</v>
      </c>
      <c r="E44" s="35" t="s">
        <v>459</v>
      </c>
      <c r="F44" s="22" t="s">
        <v>454</v>
      </c>
      <c r="G44" s="35" t="s">
        <v>499</v>
      </c>
      <c r="H44" s="22" t="s">
        <v>462</v>
      </c>
      <c r="I44" s="22" t="s">
        <v>444</v>
      </c>
      <c r="J44" s="35" t="s">
        <v>475</v>
      </c>
    </row>
    <row r="45" ht="18.75" customHeight="1" spans="1:10">
      <c r="A45" s="210" t="s">
        <v>371</v>
      </c>
      <c r="B45" s="22" t="s">
        <v>543</v>
      </c>
      <c r="C45" s="22" t="s">
        <v>438</v>
      </c>
      <c r="D45" s="22" t="s">
        <v>439</v>
      </c>
      <c r="E45" s="35" t="s">
        <v>544</v>
      </c>
      <c r="F45" s="22" t="s">
        <v>441</v>
      </c>
      <c r="G45" s="35" t="s">
        <v>545</v>
      </c>
      <c r="H45" s="22" t="s">
        <v>443</v>
      </c>
      <c r="I45" s="22" t="s">
        <v>444</v>
      </c>
      <c r="J45" s="35" t="s">
        <v>546</v>
      </c>
    </row>
    <row r="46" ht="18.75" customHeight="1" spans="1:10">
      <c r="A46" s="210" t="s">
        <v>371</v>
      </c>
      <c r="B46" s="22" t="s">
        <v>543</v>
      </c>
      <c r="C46" s="22" t="s">
        <v>438</v>
      </c>
      <c r="D46" s="22" t="s">
        <v>467</v>
      </c>
      <c r="E46" s="35" t="s">
        <v>547</v>
      </c>
      <c r="F46" s="22" t="s">
        <v>441</v>
      </c>
      <c r="G46" s="35" t="s">
        <v>469</v>
      </c>
      <c r="H46" s="22"/>
      <c r="I46" s="22" t="s">
        <v>456</v>
      </c>
      <c r="J46" s="35" t="s">
        <v>547</v>
      </c>
    </row>
    <row r="47" ht="18.75" customHeight="1" spans="1:10">
      <c r="A47" s="210" t="s">
        <v>371</v>
      </c>
      <c r="B47" s="22" t="s">
        <v>543</v>
      </c>
      <c r="C47" s="22" t="s">
        <v>451</v>
      </c>
      <c r="D47" s="22" t="s">
        <v>452</v>
      </c>
      <c r="E47" s="35" t="s">
        <v>548</v>
      </c>
      <c r="F47" s="22" t="s">
        <v>441</v>
      </c>
      <c r="G47" s="35" t="s">
        <v>472</v>
      </c>
      <c r="H47" s="22"/>
      <c r="I47" s="22" t="s">
        <v>456</v>
      </c>
      <c r="J47" s="35" t="s">
        <v>549</v>
      </c>
    </row>
    <row r="48" ht="18.75" customHeight="1" spans="1:10">
      <c r="A48" s="210" t="s">
        <v>371</v>
      </c>
      <c r="B48" s="22" t="s">
        <v>543</v>
      </c>
      <c r="C48" s="22" t="s">
        <v>458</v>
      </c>
      <c r="D48" s="22" t="s">
        <v>459</v>
      </c>
      <c r="E48" s="35" t="s">
        <v>474</v>
      </c>
      <c r="F48" s="22" t="s">
        <v>454</v>
      </c>
      <c r="G48" s="35" t="s">
        <v>461</v>
      </c>
      <c r="H48" s="22"/>
      <c r="I48" s="22" t="s">
        <v>456</v>
      </c>
      <c r="J48" s="35" t="s">
        <v>550</v>
      </c>
    </row>
    <row r="49" ht="18.75" customHeight="1" spans="1:10">
      <c r="A49" s="210" t="s">
        <v>398</v>
      </c>
      <c r="B49" s="22" t="s">
        <v>551</v>
      </c>
      <c r="C49" s="22" t="s">
        <v>438</v>
      </c>
      <c r="D49" s="22" t="s">
        <v>439</v>
      </c>
      <c r="E49" s="35" t="s">
        <v>552</v>
      </c>
      <c r="F49" s="22" t="s">
        <v>441</v>
      </c>
      <c r="G49" s="35" t="s">
        <v>553</v>
      </c>
      <c r="H49" s="22" t="s">
        <v>554</v>
      </c>
      <c r="I49" s="22" t="s">
        <v>444</v>
      </c>
      <c r="J49" s="35" t="s">
        <v>555</v>
      </c>
    </row>
    <row r="50" ht="18.75" customHeight="1" spans="1:10">
      <c r="A50" s="210" t="s">
        <v>398</v>
      </c>
      <c r="B50" s="22" t="s">
        <v>551</v>
      </c>
      <c r="C50" s="22" t="s">
        <v>438</v>
      </c>
      <c r="D50" s="22" t="s">
        <v>467</v>
      </c>
      <c r="E50" s="35" t="s">
        <v>556</v>
      </c>
      <c r="F50" s="22" t="s">
        <v>441</v>
      </c>
      <c r="G50" s="35" t="s">
        <v>557</v>
      </c>
      <c r="H50" s="22"/>
      <c r="I50" s="22" t="s">
        <v>456</v>
      </c>
      <c r="J50" s="35" t="s">
        <v>558</v>
      </c>
    </row>
    <row r="51" ht="18.75" customHeight="1" spans="1:10">
      <c r="A51" s="210" t="s">
        <v>398</v>
      </c>
      <c r="B51" s="22" t="s">
        <v>551</v>
      </c>
      <c r="C51" s="22" t="s">
        <v>438</v>
      </c>
      <c r="D51" s="22" t="s">
        <v>515</v>
      </c>
      <c r="E51" s="35" t="s">
        <v>559</v>
      </c>
      <c r="F51" s="22" t="s">
        <v>441</v>
      </c>
      <c r="G51" s="35" t="s">
        <v>517</v>
      </c>
      <c r="H51" s="22" t="s">
        <v>462</v>
      </c>
      <c r="I51" s="22" t="s">
        <v>456</v>
      </c>
      <c r="J51" s="35" t="s">
        <v>560</v>
      </c>
    </row>
    <row r="52" ht="18.75" customHeight="1" spans="1:10">
      <c r="A52" s="210" t="s">
        <v>398</v>
      </c>
      <c r="B52" s="22" t="s">
        <v>551</v>
      </c>
      <c r="C52" s="22" t="s">
        <v>451</v>
      </c>
      <c r="D52" s="22" t="s">
        <v>483</v>
      </c>
      <c r="E52" s="35" t="s">
        <v>561</v>
      </c>
      <c r="F52" s="22" t="s">
        <v>441</v>
      </c>
      <c r="G52" s="35" t="s">
        <v>562</v>
      </c>
      <c r="H52" s="22"/>
      <c r="I52" s="22" t="s">
        <v>456</v>
      </c>
      <c r="J52" s="35" t="s">
        <v>563</v>
      </c>
    </row>
    <row r="53" ht="18.75" customHeight="1" spans="1:10">
      <c r="A53" s="210" t="s">
        <v>398</v>
      </c>
      <c r="B53" s="22" t="s">
        <v>551</v>
      </c>
      <c r="C53" s="22" t="s">
        <v>458</v>
      </c>
      <c r="D53" s="22" t="s">
        <v>459</v>
      </c>
      <c r="E53" s="35" t="s">
        <v>564</v>
      </c>
      <c r="F53" s="22" t="s">
        <v>454</v>
      </c>
      <c r="G53" s="35" t="s">
        <v>461</v>
      </c>
      <c r="H53" s="22" t="s">
        <v>462</v>
      </c>
      <c r="I53" s="22" t="s">
        <v>444</v>
      </c>
      <c r="J53" s="35" t="s">
        <v>565</v>
      </c>
    </row>
    <row r="54" ht="18.75" customHeight="1" spans="1:10">
      <c r="A54" s="210" t="s">
        <v>344</v>
      </c>
      <c r="B54" s="22" t="s">
        <v>566</v>
      </c>
      <c r="C54" s="22" t="s">
        <v>438</v>
      </c>
      <c r="D54" s="22" t="s">
        <v>439</v>
      </c>
      <c r="E54" s="35" t="s">
        <v>504</v>
      </c>
      <c r="F54" s="22" t="s">
        <v>441</v>
      </c>
      <c r="G54" s="35" t="s">
        <v>505</v>
      </c>
      <c r="H54" s="22" t="s">
        <v>443</v>
      </c>
      <c r="I54" s="22" t="s">
        <v>444</v>
      </c>
      <c r="J54" s="35" t="s">
        <v>567</v>
      </c>
    </row>
    <row r="55" ht="18.75" customHeight="1" spans="1:10">
      <c r="A55" s="210" t="s">
        <v>344</v>
      </c>
      <c r="B55" s="22" t="s">
        <v>566</v>
      </c>
      <c r="C55" s="22" t="s">
        <v>438</v>
      </c>
      <c r="D55" s="22" t="s">
        <v>467</v>
      </c>
      <c r="E55" s="35" t="s">
        <v>479</v>
      </c>
      <c r="F55" s="22" t="s">
        <v>441</v>
      </c>
      <c r="G55" s="35" t="s">
        <v>505</v>
      </c>
      <c r="H55" s="22" t="s">
        <v>443</v>
      </c>
      <c r="I55" s="22" t="s">
        <v>444</v>
      </c>
      <c r="J55" s="35" t="s">
        <v>507</v>
      </c>
    </row>
    <row r="56" ht="18.75" customHeight="1" spans="1:10">
      <c r="A56" s="210" t="s">
        <v>344</v>
      </c>
      <c r="B56" s="22" t="s">
        <v>566</v>
      </c>
      <c r="C56" s="22" t="s">
        <v>451</v>
      </c>
      <c r="D56" s="22" t="s">
        <v>508</v>
      </c>
      <c r="E56" s="35" t="s">
        <v>568</v>
      </c>
      <c r="F56" s="22" t="s">
        <v>569</v>
      </c>
      <c r="G56" s="35" t="s">
        <v>570</v>
      </c>
      <c r="H56" s="22"/>
      <c r="I56" s="22" t="s">
        <v>456</v>
      </c>
      <c r="J56" s="35" t="s">
        <v>571</v>
      </c>
    </row>
    <row r="57" ht="18.75" customHeight="1" spans="1:10">
      <c r="A57" s="210" t="s">
        <v>344</v>
      </c>
      <c r="B57" s="22" t="s">
        <v>566</v>
      </c>
      <c r="C57" s="22" t="s">
        <v>458</v>
      </c>
      <c r="D57" s="22" t="s">
        <v>459</v>
      </c>
      <c r="E57" s="35" t="s">
        <v>460</v>
      </c>
      <c r="F57" s="22" t="s">
        <v>454</v>
      </c>
      <c r="G57" s="35" t="s">
        <v>461</v>
      </c>
      <c r="H57" s="22" t="s">
        <v>462</v>
      </c>
      <c r="I57" s="22" t="s">
        <v>456</v>
      </c>
      <c r="J57" s="35" t="s">
        <v>463</v>
      </c>
    </row>
    <row r="58" ht="18.75" customHeight="1" spans="1:10">
      <c r="A58" s="210" t="s">
        <v>382</v>
      </c>
      <c r="B58" s="22" t="s">
        <v>572</v>
      </c>
      <c r="C58" s="22" t="s">
        <v>438</v>
      </c>
      <c r="D58" s="22" t="s">
        <v>439</v>
      </c>
      <c r="E58" s="35" t="s">
        <v>573</v>
      </c>
      <c r="F58" s="22" t="s">
        <v>441</v>
      </c>
      <c r="G58" s="35" t="s">
        <v>442</v>
      </c>
      <c r="H58" s="22" t="s">
        <v>443</v>
      </c>
      <c r="I58" s="22" t="s">
        <v>444</v>
      </c>
      <c r="J58" s="35" t="s">
        <v>574</v>
      </c>
    </row>
    <row r="59" ht="18.75" customHeight="1" spans="1:10">
      <c r="A59" s="210" t="s">
        <v>382</v>
      </c>
      <c r="B59" s="22" t="s">
        <v>572</v>
      </c>
      <c r="C59" s="22" t="s">
        <v>438</v>
      </c>
      <c r="D59" s="22" t="s">
        <v>467</v>
      </c>
      <c r="E59" s="35" t="s">
        <v>575</v>
      </c>
      <c r="F59" s="22" t="s">
        <v>454</v>
      </c>
      <c r="G59" s="35" t="s">
        <v>499</v>
      </c>
      <c r="H59" s="22" t="s">
        <v>462</v>
      </c>
      <c r="I59" s="22" t="s">
        <v>456</v>
      </c>
      <c r="J59" s="35" t="s">
        <v>576</v>
      </c>
    </row>
    <row r="60" ht="18.75" customHeight="1" spans="1:10">
      <c r="A60" s="210" t="s">
        <v>382</v>
      </c>
      <c r="B60" s="22" t="s">
        <v>572</v>
      </c>
      <c r="C60" s="22" t="s">
        <v>438</v>
      </c>
      <c r="D60" s="22" t="s">
        <v>515</v>
      </c>
      <c r="E60" s="35" t="s">
        <v>577</v>
      </c>
      <c r="F60" s="22" t="s">
        <v>454</v>
      </c>
      <c r="G60" s="35" t="s">
        <v>499</v>
      </c>
      <c r="H60" s="22" t="s">
        <v>462</v>
      </c>
      <c r="I60" s="22" t="s">
        <v>456</v>
      </c>
      <c r="J60" s="35" t="s">
        <v>578</v>
      </c>
    </row>
    <row r="61" ht="18.75" customHeight="1" spans="1:10">
      <c r="A61" s="210" t="s">
        <v>382</v>
      </c>
      <c r="B61" s="22" t="s">
        <v>572</v>
      </c>
      <c r="C61" s="22" t="s">
        <v>451</v>
      </c>
      <c r="D61" s="22" t="s">
        <v>452</v>
      </c>
      <c r="E61" s="35" t="s">
        <v>498</v>
      </c>
      <c r="F61" s="22" t="s">
        <v>454</v>
      </c>
      <c r="G61" s="35" t="s">
        <v>499</v>
      </c>
      <c r="H61" s="22" t="s">
        <v>462</v>
      </c>
      <c r="I61" s="22" t="s">
        <v>456</v>
      </c>
      <c r="J61" s="35" t="s">
        <v>579</v>
      </c>
    </row>
    <row r="62" ht="18.75" customHeight="1" spans="1:10">
      <c r="A62" s="210" t="s">
        <v>382</v>
      </c>
      <c r="B62" s="22" t="s">
        <v>572</v>
      </c>
      <c r="C62" s="22" t="s">
        <v>458</v>
      </c>
      <c r="D62" s="22" t="s">
        <v>459</v>
      </c>
      <c r="E62" s="35" t="s">
        <v>580</v>
      </c>
      <c r="F62" s="22" t="s">
        <v>454</v>
      </c>
      <c r="G62" s="35" t="s">
        <v>496</v>
      </c>
      <c r="H62" s="22" t="s">
        <v>462</v>
      </c>
      <c r="I62" s="22" t="s">
        <v>456</v>
      </c>
      <c r="J62" s="35" t="s">
        <v>581</v>
      </c>
    </row>
    <row r="63" ht="18.75" customHeight="1" spans="1:10">
      <c r="A63" s="210" t="s">
        <v>410</v>
      </c>
      <c r="B63" s="22" t="s">
        <v>582</v>
      </c>
      <c r="C63" s="22" t="s">
        <v>438</v>
      </c>
      <c r="D63" s="22" t="s">
        <v>439</v>
      </c>
      <c r="E63" s="35" t="s">
        <v>583</v>
      </c>
      <c r="F63" s="22" t="s">
        <v>441</v>
      </c>
      <c r="G63" s="35" t="s">
        <v>584</v>
      </c>
      <c r="H63" s="22" t="s">
        <v>585</v>
      </c>
      <c r="I63" s="22" t="s">
        <v>444</v>
      </c>
      <c r="J63" s="35" t="s">
        <v>586</v>
      </c>
    </row>
    <row r="64" ht="18.75" customHeight="1" spans="1:10">
      <c r="A64" s="210" t="s">
        <v>410</v>
      </c>
      <c r="B64" s="22" t="s">
        <v>582</v>
      </c>
      <c r="C64" s="22" t="s">
        <v>438</v>
      </c>
      <c r="D64" s="22" t="s">
        <v>467</v>
      </c>
      <c r="E64" s="35" t="s">
        <v>587</v>
      </c>
      <c r="F64" s="22" t="s">
        <v>441</v>
      </c>
      <c r="G64" s="35" t="s">
        <v>469</v>
      </c>
      <c r="H64" s="22" t="s">
        <v>462</v>
      </c>
      <c r="I64" s="22" t="s">
        <v>444</v>
      </c>
      <c r="J64" s="35" t="s">
        <v>588</v>
      </c>
    </row>
    <row r="65" ht="18.75" customHeight="1" spans="1:10">
      <c r="A65" s="210" t="s">
        <v>410</v>
      </c>
      <c r="B65" s="22" t="s">
        <v>582</v>
      </c>
      <c r="C65" s="22" t="s">
        <v>451</v>
      </c>
      <c r="D65" s="22" t="s">
        <v>452</v>
      </c>
      <c r="E65" s="35" t="s">
        <v>589</v>
      </c>
      <c r="F65" s="22" t="s">
        <v>590</v>
      </c>
      <c r="G65" s="35" t="s">
        <v>455</v>
      </c>
      <c r="H65" s="22"/>
      <c r="I65" s="22" t="s">
        <v>456</v>
      </c>
      <c r="J65" s="35" t="s">
        <v>591</v>
      </c>
    </row>
    <row r="66" ht="18.75" customHeight="1" spans="1:10">
      <c r="A66" s="210" t="s">
        <v>410</v>
      </c>
      <c r="B66" s="22" t="s">
        <v>582</v>
      </c>
      <c r="C66" s="22" t="s">
        <v>458</v>
      </c>
      <c r="D66" s="22" t="s">
        <v>459</v>
      </c>
      <c r="E66" s="35" t="s">
        <v>474</v>
      </c>
      <c r="F66" s="22" t="s">
        <v>454</v>
      </c>
      <c r="G66" s="35" t="s">
        <v>461</v>
      </c>
      <c r="H66" s="22" t="s">
        <v>462</v>
      </c>
      <c r="I66" s="22" t="s">
        <v>456</v>
      </c>
      <c r="J66" s="35" t="s">
        <v>474</v>
      </c>
    </row>
    <row r="67" ht="18.75" customHeight="1" spans="1:10">
      <c r="A67" s="210" t="s">
        <v>352</v>
      </c>
      <c r="B67" s="22" t="s">
        <v>592</v>
      </c>
      <c r="C67" s="22" t="s">
        <v>438</v>
      </c>
      <c r="D67" s="22" t="s">
        <v>439</v>
      </c>
      <c r="E67" s="35" t="s">
        <v>593</v>
      </c>
      <c r="F67" s="22" t="s">
        <v>441</v>
      </c>
      <c r="G67" s="35" t="s">
        <v>584</v>
      </c>
      <c r="H67" s="22" t="s">
        <v>585</v>
      </c>
      <c r="I67" s="22" t="s">
        <v>444</v>
      </c>
      <c r="J67" s="35" t="s">
        <v>594</v>
      </c>
    </row>
    <row r="68" ht="18.75" customHeight="1" spans="1:10">
      <c r="A68" s="210" t="s">
        <v>352</v>
      </c>
      <c r="B68" s="22" t="s">
        <v>592</v>
      </c>
      <c r="C68" s="22" t="s">
        <v>438</v>
      </c>
      <c r="D68" s="22" t="s">
        <v>467</v>
      </c>
      <c r="E68" s="35" t="s">
        <v>588</v>
      </c>
      <c r="F68" s="22" t="s">
        <v>441</v>
      </c>
      <c r="G68" s="35" t="s">
        <v>499</v>
      </c>
      <c r="H68" s="22" t="s">
        <v>462</v>
      </c>
      <c r="I68" s="22" t="s">
        <v>444</v>
      </c>
      <c r="J68" s="35" t="s">
        <v>595</v>
      </c>
    </row>
    <row r="69" ht="18.75" customHeight="1" spans="1:10">
      <c r="A69" s="210" t="s">
        <v>352</v>
      </c>
      <c r="B69" s="22" t="s">
        <v>592</v>
      </c>
      <c r="C69" s="22" t="s">
        <v>438</v>
      </c>
      <c r="D69" s="22" t="s">
        <v>446</v>
      </c>
      <c r="E69" s="35" t="s">
        <v>447</v>
      </c>
      <c r="F69" s="22" t="s">
        <v>441</v>
      </c>
      <c r="G69" s="35" t="s">
        <v>596</v>
      </c>
      <c r="H69" s="22" t="s">
        <v>449</v>
      </c>
      <c r="I69" s="22" t="s">
        <v>444</v>
      </c>
      <c r="J69" s="35" t="s">
        <v>597</v>
      </c>
    </row>
    <row r="70" ht="18.75" customHeight="1" spans="1:10">
      <c r="A70" s="210" t="s">
        <v>352</v>
      </c>
      <c r="B70" s="22" t="s">
        <v>592</v>
      </c>
      <c r="C70" s="22" t="s">
        <v>451</v>
      </c>
      <c r="D70" s="22" t="s">
        <v>452</v>
      </c>
      <c r="E70" s="35" t="s">
        <v>598</v>
      </c>
      <c r="F70" s="22" t="s">
        <v>454</v>
      </c>
      <c r="G70" s="35" t="s">
        <v>455</v>
      </c>
      <c r="H70" s="22"/>
      <c r="I70" s="22" t="s">
        <v>456</v>
      </c>
      <c r="J70" s="35" t="s">
        <v>599</v>
      </c>
    </row>
    <row r="71" ht="18.75" customHeight="1" spans="1:10">
      <c r="A71" s="210" t="s">
        <v>352</v>
      </c>
      <c r="B71" s="22" t="s">
        <v>592</v>
      </c>
      <c r="C71" s="22" t="s">
        <v>458</v>
      </c>
      <c r="D71" s="22" t="s">
        <v>459</v>
      </c>
      <c r="E71" s="35" t="s">
        <v>474</v>
      </c>
      <c r="F71" s="22" t="s">
        <v>454</v>
      </c>
      <c r="G71" s="35" t="s">
        <v>461</v>
      </c>
      <c r="H71" s="22" t="s">
        <v>462</v>
      </c>
      <c r="I71" s="22" t="s">
        <v>444</v>
      </c>
      <c r="J71" s="35" t="s">
        <v>475</v>
      </c>
    </row>
    <row r="72" ht="18.75" customHeight="1" spans="1:10">
      <c r="A72" s="210" t="s">
        <v>320</v>
      </c>
      <c r="B72" s="22" t="s">
        <v>600</v>
      </c>
      <c r="C72" s="22" t="s">
        <v>438</v>
      </c>
      <c r="D72" s="22" t="s">
        <v>439</v>
      </c>
      <c r="E72" s="35" t="s">
        <v>601</v>
      </c>
      <c r="F72" s="22" t="s">
        <v>441</v>
      </c>
      <c r="G72" s="35" t="s">
        <v>602</v>
      </c>
      <c r="H72" s="22" t="s">
        <v>443</v>
      </c>
      <c r="I72" s="22" t="s">
        <v>444</v>
      </c>
      <c r="J72" s="35" t="s">
        <v>603</v>
      </c>
    </row>
    <row r="73" ht="18.75" customHeight="1" spans="1:10">
      <c r="A73" s="210" t="s">
        <v>320</v>
      </c>
      <c r="B73" s="22" t="s">
        <v>600</v>
      </c>
      <c r="C73" s="22" t="s">
        <v>438</v>
      </c>
      <c r="D73" s="22" t="s">
        <v>467</v>
      </c>
      <c r="E73" s="35" t="s">
        <v>587</v>
      </c>
      <c r="F73" s="22" t="s">
        <v>441</v>
      </c>
      <c r="G73" s="35" t="s">
        <v>469</v>
      </c>
      <c r="H73" s="22" t="s">
        <v>462</v>
      </c>
      <c r="I73" s="22" t="s">
        <v>456</v>
      </c>
      <c r="J73" s="35" t="s">
        <v>588</v>
      </c>
    </row>
    <row r="74" ht="18.75" customHeight="1" spans="1:10">
      <c r="A74" s="210" t="s">
        <v>320</v>
      </c>
      <c r="B74" s="22" t="s">
        <v>600</v>
      </c>
      <c r="C74" s="22" t="s">
        <v>451</v>
      </c>
      <c r="D74" s="22" t="s">
        <v>452</v>
      </c>
      <c r="E74" s="35" t="s">
        <v>604</v>
      </c>
      <c r="F74" s="22" t="s">
        <v>454</v>
      </c>
      <c r="G74" s="35" t="s">
        <v>455</v>
      </c>
      <c r="H74" s="22"/>
      <c r="I74" s="22" t="s">
        <v>456</v>
      </c>
      <c r="J74" s="35" t="s">
        <v>605</v>
      </c>
    </row>
    <row r="75" ht="18.75" customHeight="1" spans="1:10">
      <c r="A75" s="210" t="s">
        <v>320</v>
      </c>
      <c r="B75" s="22" t="s">
        <v>600</v>
      </c>
      <c r="C75" s="22" t="s">
        <v>458</v>
      </c>
      <c r="D75" s="22" t="s">
        <v>459</v>
      </c>
      <c r="E75" s="35" t="s">
        <v>460</v>
      </c>
      <c r="F75" s="22" t="s">
        <v>454</v>
      </c>
      <c r="G75" s="35" t="s">
        <v>461</v>
      </c>
      <c r="H75" s="22" t="s">
        <v>462</v>
      </c>
      <c r="I75" s="22" t="s">
        <v>456</v>
      </c>
      <c r="J75" s="35" t="s">
        <v>463</v>
      </c>
    </row>
    <row r="76" ht="18.75" customHeight="1" spans="1:10">
      <c r="A76" s="210" t="s">
        <v>414</v>
      </c>
      <c r="B76" s="22" t="s">
        <v>606</v>
      </c>
      <c r="C76" s="22" t="s">
        <v>438</v>
      </c>
      <c r="D76" s="22" t="s">
        <v>439</v>
      </c>
      <c r="E76" s="35" t="s">
        <v>607</v>
      </c>
      <c r="F76" s="22" t="s">
        <v>441</v>
      </c>
      <c r="G76" s="35" t="s">
        <v>608</v>
      </c>
      <c r="H76" s="22" t="s">
        <v>443</v>
      </c>
      <c r="I76" s="22" t="s">
        <v>444</v>
      </c>
      <c r="J76" s="35" t="s">
        <v>609</v>
      </c>
    </row>
    <row r="77" ht="18.75" customHeight="1" spans="1:10">
      <c r="A77" s="210" t="s">
        <v>414</v>
      </c>
      <c r="B77" s="22" t="s">
        <v>606</v>
      </c>
      <c r="C77" s="22" t="s">
        <v>438</v>
      </c>
      <c r="D77" s="22" t="s">
        <v>467</v>
      </c>
      <c r="E77" s="35" t="s">
        <v>610</v>
      </c>
      <c r="F77" s="22" t="s">
        <v>441</v>
      </c>
      <c r="G77" s="35" t="s">
        <v>469</v>
      </c>
      <c r="H77" s="22" t="s">
        <v>462</v>
      </c>
      <c r="I77" s="22" t="s">
        <v>456</v>
      </c>
      <c r="J77" s="35" t="s">
        <v>611</v>
      </c>
    </row>
    <row r="78" ht="18.75" customHeight="1" spans="1:10">
      <c r="A78" s="210" t="s">
        <v>414</v>
      </c>
      <c r="B78" s="22" t="s">
        <v>606</v>
      </c>
      <c r="C78" s="22" t="s">
        <v>451</v>
      </c>
      <c r="D78" s="22" t="s">
        <v>452</v>
      </c>
      <c r="E78" s="35" t="s">
        <v>612</v>
      </c>
      <c r="F78" s="22" t="s">
        <v>441</v>
      </c>
      <c r="G78" s="35" t="s">
        <v>613</v>
      </c>
      <c r="H78" s="22" t="s">
        <v>462</v>
      </c>
      <c r="I78" s="22" t="s">
        <v>456</v>
      </c>
      <c r="J78" s="35" t="s">
        <v>614</v>
      </c>
    </row>
    <row r="79" ht="18.75" customHeight="1" spans="1:10">
      <c r="A79" s="210" t="s">
        <v>414</v>
      </c>
      <c r="B79" s="22" t="s">
        <v>606</v>
      </c>
      <c r="C79" s="22" t="s">
        <v>458</v>
      </c>
      <c r="D79" s="22" t="s">
        <v>459</v>
      </c>
      <c r="E79" s="35" t="s">
        <v>580</v>
      </c>
      <c r="F79" s="22" t="s">
        <v>454</v>
      </c>
      <c r="G79" s="35" t="s">
        <v>496</v>
      </c>
      <c r="H79" s="22" t="s">
        <v>462</v>
      </c>
      <c r="I79" s="22" t="s">
        <v>456</v>
      </c>
      <c r="J79" s="35" t="s">
        <v>615</v>
      </c>
    </row>
    <row r="80" ht="18.75" customHeight="1" spans="1:10">
      <c r="A80" s="210" t="s">
        <v>324</v>
      </c>
      <c r="B80" s="22" t="s">
        <v>616</v>
      </c>
      <c r="C80" s="22" t="s">
        <v>438</v>
      </c>
      <c r="D80" s="22" t="s">
        <v>439</v>
      </c>
      <c r="E80" s="35" t="s">
        <v>617</v>
      </c>
      <c r="F80" s="22" t="s">
        <v>441</v>
      </c>
      <c r="G80" s="35" t="s">
        <v>618</v>
      </c>
      <c r="H80" s="22" t="s">
        <v>619</v>
      </c>
      <c r="I80" s="22" t="s">
        <v>444</v>
      </c>
      <c r="J80" s="35" t="s">
        <v>617</v>
      </c>
    </row>
    <row r="81" ht="18.75" customHeight="1" spans="1:10">
      <c r="A81" s="210" t="s">
        <v>324</v>
      </c>
      <c r="B81" s="22" t="s">
        <v>616</v>
      </c>
      <c r="C81" s="22" t="s">
        <v>438</v>
      </c>
      <c r="D81" s="22" t="s">
        <v>467</v>
      </c>
      <c r="E81" s="35" t="s">
        <v>620</v>
      </c>
      <c r="F81" s="22" t="s">
        <v>441</v>
      </c>
      <c r="G81" s="35" t="s">
        <v>621</v>
      </c>
      <c r="H81" s="22" t="s">
        <v>462</v>
      </c>
      <c r="I81" s="22" t="s">
        <v>456</v>
      </c>
      <c r="J81" s="35" t="s">
        <v>622</v>
      </c>
    </row>
    <row r="82" ht="18.75" customHeight="1" spans="1:10">
      <c r="A82" s="210" t="s">
        <v>324</v>
      </c>
      <c r="B82" s="22" t="s">
        <v>616</v>
      </c>
      <c r="C82" s="22" t="s">
        <v>438</v>
      </c>
      <c r="D82" s="22" t="s">
        <v>446</v>
      </c>
      <c r="E82" s="35" t="s">
        <v>447</v>
      </c>
      <c r="F82" s="22" t="s">
        <v>441</v>
      </c>
      <c r="G82" s="35" t="s">
        <v>489</v>
      </c>
      <c r="H82" s="22" t="s">
        <v>623</v>
      </c>
      <c r="I82" s="22" t="s">
        <v>444</v>
      </c>
      <c r="J82" s="35" t="s">
        <v>624</v>
      </c>
    </row>
    <row r="83" ht="18.75" customHeight="1" spans="1:10">
      <c r="A83" s="210" t="s">
        <v>324</v>
      </c>
      <c r="B83" s="22" t="s">
        <v>616</v>
      </c>
      <c r="C83" s="22" t="s">
        <v>451</v>
      </c>
      <c r="D83" s="22" t="s">
        <v>452</v>
      </c>
      <c r="E83" s="35" t="s">
        <v>625</v>
      </c>
      <c r="F83" s="22" t="s">
        <v>441</v>
      </c>
      <c r="G83" s="35" t="s">
        <v>626</v>
      </c>
      <c r="H83" s="22" t="s">
        <v>462</v>
      </c>
      <c r="I83" s="22" t="s">
        <v>456</v>
      </c>
      <c r="J83" s="35" t="s">
        <v>627</v>
      </c>
    </row>
    <row r="84" ht="18.75" customHeight="1" spans="1:10">
      <c r="A84" s="210" t="s">
        <v>324</v>
      </c>
      <c r="B84" s="22" t="s">
        <v>616</v>
      </c>
      <c r="C84" s="22" t="s">
        <v>458</v>
      </c>
      <c r="D84" s="22" t="s">
        <v>459</v>
      </c>
      <c r="E84" s="35" t="s">
        <v>628</v>
      </c>
      <c r="F84" s="22" t="s">
        <v>454</v>
      </c>
      <c r="G84" s="35" t="s">
        <v>461</v>
      </c>
      <c r="H84" s="22" t="s">
        <v>462</v>
      </c>
      <c r="I84" s="22" t="s">
        <v>444</v>
      </c>
      <c r="J84" s="35" t="s">
        <v>628</v>
      </c>
    </row>
    <row r="85" ht="18.75" customHeight="1" spans="1:10">
      <c r="A85" s="210" t="s">
        <v>314</v>
      </c>
      <c r="B85" s="22" t="s">
        <v>629</v>
      </c>
      <c r="C85" s="22" t="s">
        <v>438</v>
      </c>
      <c r="D85" s="22" t="s">
        <v>439</v>
      </c>
      <c r="E85" s="35" t="s">
        <v>630</v>
      </c>
      <c r="F85" s="22" t="s">
        <v>441</v>
      </c>
      <c r="G85" s="35" t="s">
        <v>631</v>
      </c>
      <c r="H85" s="22" t="s">
        <v>449</v>
      </c>
      <c r="I85" s="22" t="s">
        <v>444</v>
      </c>
      <c r="J85" s="35" t="s">
        <v>632</v>
      </c>
    </row>
    <row r="86" ht="18.75" customHeight="1" spans="1:10">
      <c r="A86" s="210" t="s">
        <v>314</v>
      </c>
      <c r="B86" s="22" t="s">
        <v>629</v>
      </c>
      <c r="C86" s="22" t="s">
        <v>438</v>
      </c>
      <c r="D86" s="22" t="s">
        <v>467</v>
      </c>
      <c r="E86" s="35" t="s">
        <v>633</v>
      </c>
      <c r="F86" s="22" t="s">
        <v>454</v>
      </c>
      <c r="G86" s="35" t="s">
        <v>634</v>
      </c>
      <c r="H86" s="22"/>
      <c r="I86" s="22" t="s">
        <v>456</v>
      </c>
      <c r="J86" s="35" t="s">
        <v>635</v>
      </c>
    </row>
    <row r="87" ht="18.75" customHeight="1" spans="1:10">
      <c r="A87" s="210" t="s">
        <v>314</v>
      </c>
      <c r="B87" s="22" t="s">
        <v>629</v>
      </c>
      <c r="C87" s="22" t="s">
        <v>451</v>
      </c>
      <c r="D87" s="22" t="s">
        <v>452</v>
      </c>
      <c r="E87" s="35" t="s">
        <v>625</v>
      </c>
      <c r="F87" s="22" t="s">
        <v>454</v>
      </c>
      <c r="G87" s="35" t="s">
        <v>626</v>
      </c>
      <c r="H87" s="22"/>
      <c r="I87" s="22" t="s">
        <v>456</v>
      </c>
      <c r="J87" s="35" t="s">
        <v>636</v>
      </c>
    </row>
    <row r="88" ht="18.75" customHeight="1" spans="1:10">
      <c r="A88" s="210" t="s">
        <v>314</v>
      </c>
      <c r="B88" s="22" t="s">
        <v>629</v>
      </c>
      <c r="C88" s="22" t="s">
        <v>458</v>
      </c>
      <c r="D88" s="22" t="s">
        <v>459</v>
      </c>
      <c r="E88" s="35" t="s">
        <v>637</v>
      </c>
      <c r="F88" s="22" t="s">
        <v>454</v>
      </c>
      <c r="G88" s="35" t="s">
        <v>461</v>
      </c>
      <c r="H88" s="22"/>
      <c r="I88" s="22" t="s">
        <v>456</v>
      </c>
      <c r="J88" s="35" t="s">
        <v>637</v>
      </c>
    </row>
    <row r="89" ht="18.75" customHeight="1" spans="1:10">
      <c r="A89" s="210" t="s">
        <v>336</v>
      </c>
      <c r="B89" s="22" t="s">
        <v>638</v>
      </c>
      <c r="C89" s="22" t="s">
        <v>438</v>
      </c>
      <c r="D89" s="22" t="s">
        <v>439</v>
      </c>
      <c r="E89" s="35" t="s">
        <v>639</v>
      </c>
      <c r="F89" s="22" t="s">
        <v>441</v>
      </c>
      <c r="G89" s="35" t="s">
        <v>442</v>
      </c>
      <c r="H89" s="22" t="s">
        <v>443</v>
      </c>
      <c r="I89" s="22" t="s">
        <v>444</v>
      </c>
      <c r="J89" s="35" t="s">
        <v>640</v>
      </c>
    </row>
    <row r="90" ht="18.75" customHeight="1" spans="1:10">
      <c r="A90" s="210" t="s">
        <v>336</v>
      </c>
      <c r="B90" s="22" t="s">
        <v>638</v>
      </c>
      <c r="C90" s="22" t="s">
        <v>438</v>
      </c>
      <c r="D90" s="22" t="s">
        <v>467</v>
      </c>
      <c r="E90" s="35" t="s">
        <v>468</v>
      </c>
      <c r="F90" s="22" t="s">
        <v>441</v>
      </c>
      <c r="G90" s="35" t="s">
        <v>469</v>
      </c>
      <c r="H90" s="22" t="s">
        <v>462</v>
      </c>
      <c r="I90" s="22" t="s">
        <v>456</v>
      </c>
      <c r="J90" s="35" t="s">
        <v>470</v>
      </c>
    </row>
    <row r="91" ht="18.75" customHeight="1" spans="1:10">
      <c r="A91" s="210" t="s">
        <v>336</v>
      </c>
      <c r="B91" s="22" t="s">
        <v>638</v>
      </c>
      <c r="C91" s="22" t="s">
        <v>438</v>
      </c>
      <c r="D91" s="22" t="s">
        <v>515</v>
      </c>
      <c r="E91" s="35" t="s">
        <v>641</v>
      </c>
      <c r="F91" s="22" t="s">
        <v>441</v>
      </c>
      <c r="G91" s="35" t="s">
        <v>517</v>
      </c>
      <c r="H91" s="22" t="s">
        <v>462</v>
      </c>
      <c r="I91" s="22" t="s">
        <v>456</v>
      </c>
      <c r="J91" s="35" t="s">
        <v>527</v>
      </c>
    </row>
    <row r="92" ht="18.75" customHeight="1" spans="1:10">
      <c r="A92" s="210" t="s">
        <v>336</v>
      </c>
      <c r="B92" s="22" t="s">
        <v>638</v>
      </c>
      <c r="C92" s="22" t="s">
        <v>451</v>
      </c>
      <c r="D92" s="22" t="s">
        <v>452</v>
      </c>
      <c r="E92" s="35" t="s">
        <v>642</v>
      </c>
      <c r="F92" s="22" t="s">
        <v>441</v>
      </c>
      <c r="G92" s="35" t="s">
        <v>472</v>
      </c>
      <c r="H92" s="22" t="s">
        <v>462</v>
      </c>
      <c r="I92" s="22" t="s">
        <v>456</v>
      </c>
      <c r="J92" s="35" t="s">
        <v>643</v>
      </c>
    </row>
    <row r="93" ht="18.75" customHeight="1" spans="1:10">
      <c r="A93" s="210" t="s">
        <v>336</v>
      </c>
      <c r="B93" s="22" t="s">
        <v>638</v>
      </c>
      <c r="C93" s="22" t="s">
        <v>458</v>
      </c>
      <c r="D93" s="22" t="s">
        <v>459</v>
      </c>
      <c r="E93" s="35" t="s">
        <v>474</v>
      </c>
      <c r="F93" s="22" t="s">
        <v>454</v>
      </c>
      <c r="G93" s="35" t="s">
        <v>461</v>
      </c>
      <c r="H93" s="22" t="s">
        <v>462</v>
      </c>
      <c r="I93" s="22" t="s">
        <v>444</v>
      </c>
      <c r="J93" s="35" t="s">
        <v>475</v>
      </c>
    </row>
    <row r="94" ht="18.75" customHeight="1" spans="1:10">
      <c r="A94" s="210" t="s">
        <v>408</v>
      </c>
      <c r="B94" s="22" t="s">
        <v>644</v>
      </c>
      <c r="C94" s="22" t="s">
        <v>438</v>
      </c>
      <c r="D94" s="22" t="s">
        <v>439</v>
      </c>
      <c r="E94" s="35" t="s">
        <v>645</v>
      </c>
      <c r="F94" s="22" t="s">
        <v>454</v>
      </c>
      <c r="G94" s="35" t="s">
        <v>442</v>
      </c>
      <c r="H94" s="22" t="s">
        <v>443</v>
      </c>
      <c r="I94" s="22" t="s">
        <v>444</v>
      </c>
      <c r="J94" s="35" t="s">
        <v>646</v>
      </c>
    </row>
    <row r="95" ht="18.75" customHeight="1" spans="1:10">
      <c r="A95" s="210" t="s">
        <v>408</v>
      </c>
      <c r="B95" s="22" t="s">
        <v>644</v>
      </c>
      <c r="C95" s="22" t="s">
        <v>438</v>
      </c>
      <c r="D95" s="22" t="s">
        <v>439</v>
      </c>
      <c r="E95" s="35" t="s">
        <v>647</v>
      </c>
      <c r="F95" s="22" t="s">
        <v>454</v>
      </c>
      <c r="G95" s="35" t="s">
        <v>499</v>
      </c>
      <c r="H95" s="22" t="s">
        <v>462</v>
      </c>
      <c r="I95" s="22" t="s">
        <v>444</v>
      </c>
      <c r="J95" s="35" t="s">
        <v>648</v>
      </c>
    </row>
    <row r="96" ht="18.75" customHeight="1" spans="1:10">
      <c r="A96" s="210" t="s">
        <v>408</v>
      </c>
      <c r="B96" s="22" t="s">
        <v>644</v>
      </c>
      <c r="C96" s="22" t="s">
        <v>438</v>
      </c>
      <c r="D96" s="22" t="s">
        <v>515</v>
      </c>
      <c r="E96" s="35" t="s">
        <v>577</v>
      </c>
      <c r="F96" s="22" t="s">
        <v>454</v>
      </c>
      <c r="G96" s="35" t="s">
        <v>499</v>
      </c>
      <c r="H96" s="22" t="s">
        <v>462</v>
      </c>
      <c r="I96" s="22" t="s">
        <v>456</v>
      </c>
      <c r="J96" s="35" t="s">
        <v>649</v>
      </c>
    </row>
    <row r="97" ht="18.75" customHeight="1" spans="1:10">
      <c r="A97" s="210" t="s">
        <v>408</v>
      </c>
      <c r="B97" s="22" t="s">
        <v>644</v>
      </c>
      <c r="C97" s="22" t="s">
        <v>451</v>
      </c>
      <c r="D97" s="22" t="s">
        <v>452</v>
      </c>
      <c r="E97" s="35" t="s">
        <v>498</v>
      </c>
      <c r="F97" s="22" t="s">
        <v>454</v>
      </c>
      <c r="G97" s="35" t="s">
        <v>499</v>
      </c>
      <c r="H97" s="22" t="s">
        <v>462</v>
      </c>
      <c r="I97" s="22" t="s">
        <v>456</v>
      </c>
      <c r="J97" s="35" t="s">
        <v>650</v>
      </c>
    </row>
    <row r="98" ht="18.75" customHeight="1" spans="1:10">
      <c r="A98" s="210" t="s">
        <v>408</v>
      </c>
      <c r="B98" s="22" t="s">
        <v>644</v>
      </c>
      <c r="C98" s="22" t="s">
        <v>458</v>
      </c>
      <c r="D98" s="22" t="s">
        <v>459</v>
      </c>
      <c r="E98" s="35" t="s">
        <v>580</v>
      </c>
      <c r="F98" s="22" t="s">
        <v>454</v>
      </c>
      <c r="G98" s="35" t="s">
        <v>496</v>
      </c>
      <c r="H98" s="22" t="s">
        <v>462</v>
      </c>
      <c r="I98" s="22" t="s">
        <v>456</v>
      </c>
      <c r="J98" s="35" t="s">
        <v>651</v>
      </c>
    </row>
    <row r="99" ht="18.75" customHeight="1" spans="1:10">
      <c r="A99" s="210" t="s">
        <v>328</v>
      </c>
      <c r="B99" s="22" t="s">
        <v>652</v>
      </c>
      <c r="C99" s="22" t="s">
        <v>438</v>
      </c>
      <c r="D99" s="22" t="s">
        <v>439</v>
      </c>
      <c r="E99" s="35" t="s">
        <v>653</v>
      </c>
      <c r="F99" s="22" t="s">
        <v>441</v>
      </c>
      <c r="G99" s="35" t="s">
        <v>442</v>
      </c>
      <c r="H99" s="22" t="s">
        <v>443</v>
      </c>
      <c r="I99" s="22" t="s">
        <v>444</v>
      </c>
      <c r="J99" s="35" t="s">
        <v>654</v>
      </c>
    </row>
    <row r="100" ht="18.75" customHeight="1" spans="1:10">
      <c r="A100" s="210" t="s">
        <v>328</v>
      </c>
      <c r="B100" s="22" t="s">
        <v>652</v>
      </c>
      <c r="C100" s="22" t="s">
        <v>438</v>
      </c>
      <c r="D100" s="22" t="s">
        <v>467</v>
      </c>
      <c r="E100" s="35" t="s">
        <v>587</v>
      </c>
      <c r="F100" s="22" t="s">
        <v>441</v>
      </c>
      <c r="G100" s="35" t="s">
        <v>469</v>
      </c>
      <c r="H100" s="22" t="s">
        <v>462</v>
      </c>
      <c r="I100" s="22" t="s">
        <v>456</v>
      </c>
      <c r="J100" s="35" t="s">
        <v>588</v>
      </c>
    </row>
    <row r="101" ht="18.75" customHeight="1" spans="1:10">
      <c r="A101" s="210" t="s">
        <v>328</v>
      </c>
      <c r="B101" s="22" t="s">
        <v>652</v>
      </c>
      <c r="C101" s="22" t="s">
        <v>451</v>
      </c>
      <c r="D101" s="22" t="s">
        <v>452</v>
      </c>
      <c r="E101" s="35" t="s">
        <v>655</v>
      </c>
      <c r="F101" s="22" t="s">
        <v>454</v>
      </c>
      <c r="G101" s="35" t="s">
        <v>455</v>
      </c>
      <c r="H101" s="22"/>
      <c r="I101" s="22" t="s">
        <v>456</v>
      </c>
      <c r="J101" s="35" t="s">
        <v>656</v>
      </c>
    </row>
    <row r="102" ht="18.75" customHeight="1" spans="1:10">
      <c r="A102" s="210" t="s">
        <v>328</v>
      </c>
      <c r="B102" s="22" t="s">
        <v>652</v>
      </c>
      <c r="C102" s="22" t="s">
        <v>458</v>
      </c>
      <c r="D102" s="22" t="s">
        <v>459</v>
      </c>
      <c r="E102" s="35" t="s">
        <v>460</v>
      </c>
      <c r="F102" s="22" t="s">
        <v>454</v>
      </c>
      <c r="G102" s="35" t="s">
        <v>461</v>
      </c>
      <c r="H102" s="22" t="s">
        <v>462</v>
      </c>
      <c r="I102" s="22" t="s">
        <v>456</v>
      </c>
      <c r="J102" s="35" t="s">
        <v>463</v>
      </c>
    </row>
    <row r="103" ht="18.75" customHeight="1" spans="1:10">
      <c r="A103" s="210" t="s">
        <v>392</v>
      </c>
      <c r="B103" s="22" t="s">
        <v>657</v>
      </c>
      <c r="C103" s="22" t="s">
        <v>438</v>
      </c>
      <c r="D103" s="22" t="s">
        <v>439</v>
      </c>
      <c r="E103" s="35" t="s">
        <v>658</v>
      </c>
      <c r="F103" s="22" t="s">
        <v>441</v>
      </c>
      <c r="G103" s="35" t="s">
        <v>499</v>
      </c>
      <c r="H103" s="22" t="s">
        <v>462</v>
      </c>
      <c r="I103" s="22" t="s">
        <v>444</v>
      </c>
      <c r="J103" s="35" t="s">
        <v>659</v>
      </c>
    </row>
    <row r="104" ht="18.75" customHeight="1" spans="1:10">
      <c r="A104" s="210" t="s">
        <v>392</v>
      </c>
      <c r="B104" s="22" t="s">
        <v>657</v>
      </c>
      <c r="C104" s="22" t="s">
        <v>438</v>
      </c>
      <c r="D104" s="22" t="s">
        <v>467</v>
      </c>
      <c r="E104" s="35" t="s">
        <v>587</v>
      </c>
      <c r="F104" s="22" t="s">
        <v>441</v>
      </c>
      <c r="G104" s="35" t="s">
        <v>469</v>
      </c>
      <c r="H104" s="22" t="s">
        <v>462</v>
      </c>
      <c r="I104" s="22" t="s">
        <v>456</v>
      </c>
      <c r="J104" s="35" t="s">
        <v>588</v>
      </c>
    </row>
    <row r="105" ht="18.75" customHeight="1" spans="1:10">
      <c r="A105" s="210" t="s">
        <v>392</v>
      </c>
      <c r="B105" s="22" t="s">
        <v>657</v>
      </c>
      <c r="C105" s="22" t="s">
        <v>451</v>
      </c>
      <c r="D105" s="22" t="s">
        <v>452</v>
      </c>
      <c r="E105" s="35" t="s">
        <v>660</v>
      </c>
      <c r="F105" s="22" t="s">
        <v>454</v>
      </c>
      <c r="G105" s="35" t="s">
        <v>455</v>
      </c>
      <c r="H105" s="22"/>
      <c r="I105" s="22" t="s">
        <v>456</v>
      </c>
      <c r="J105" s="35" t="s">
        <v>661</v>
      </c>
    </row>
    <row r="106" ht="18.75" customHeight="1" spans="1:10">
      <c r="A106" s="210" t="s">
        <v>392</v>
      </c>
      <c r="B106" s="22" t="s">
        <v>657</v>
      </c>
      <c r="C106" s="22" t="s">
        <v>458</v>
      </c>
      <c r="D106" s="22" t="s">
        <v>459</v>
      </c>
      <c r="E106" s="35" t="s">
        <v>460</v>
      </c>
      <c r="F106" s="22" t="s">
        <v>454</v>
      </c>
      <c r="G106" s="35" t="s">
        <v>461</v>
      </c>
      <c r="H106" s="22" t="s">
        <v>462</v>
      </c>
      <c r="I106" s="22" t="s">
        <v>456</v>
      </c>
      <c r="J106" s="35" t="s">
        <v>463</v>
      </c>
    </row>
    <row r="107" ht="18.75" customHeight="1" spans="1:10">
      <c r="A107" s="210" t="s">
        <v>330</v>
      </c>
      <c r="B107" s="22" t="s">
        <v>662</v>
      </c>
      <c r="C107" s="22" t="s">
        <v>438</v>
      </c>
      <c r="D107" s="22" t="s">
        <v>439</v>
      </c>
      <c r="E107" s="35" t="s">
        <v>583</v>
      </c>
      <c r="F107" s="22" t="s">
        <v>441</v>
      </c>
      <c r="G107" s="35" t="s">
        <v>584</v>
      </c>
      <c r="H107" s="22" t="s">
        <v>585</v>
      </c>
      <c r="I107" s="22" t="s">
        <v>444</v>
      </c>
      <c r="J107" s="35" t="s">
        <v>586</v>
      </c>
    </row>
    <row r="108" ht="18.75" customHeight="1" spans="1:10">
      <c r="A108" s="210" t="s">
        <v>330</v>
      </c>
      <c r="B108" s="22" t="s">
        <v>662</v>
      </c>
      <c r="C108" s="22" t="s">
        <v>438</v>
      </c>
      <c r="D108" s="22" t="s">
        <v>467</v>
      </c>
      <c r="E108" s="35" t="s">
        <v>587</v>
      </c>
      <c r="F108" s="22" t="s">
        <v>441</v>
      </c>
      <c r="G108" s="35" t="s">
        <v>469</v>
      </c>
      <c r="H108" s="22" t="s">
        <v>462</v>
      </c>
      <c r="I108" s="22" t="s">
        <v>444</v>
      </c>
      <c r="J108" s="35" t="s">
        <v>588</v>
      </c>
    </row>
    <row r="109" ht="18.75" customHeight="1" spans="1:10">
      <c r="A109" s="210" t="s">
        <v>330</v>
      </c>
      <c r="B109" s="22" t="s">
        <v>662</v>
      </c>
      <c r="C109" s="22" t="s">
        <v>451</v>
      </c>
      <c r="D109" s="22" t="s">
        <v>452</v>
      </c>
      <c r="E109" s="35" t="s">
        <v>663</v>
      </c>
      <c r="F109" s="22" t="s">
        <v>454</v>
      </c>
      <c r="G109" s="35" t="s">
        <v>455</v>
      </c>
      <c r="H109" s="22"/>
      <c r="I109" s="22" t="s">
        <v>456</v>
      </c>
      <c r="J109" s="35" t="s">
        <v>664</v>
      </c>
    </row>
    <row r="110" ht="18.75" customHeight="1" spans="1:10">
      <c r="A110" s="210" t="s">
        <v>330</v>
      </c>
      <c r="B110" s="22" t="s">
        <v>662</v>
      </c>
      <c r="C110" s="22" t="s">
        <v>458</v>
      </c>
      <c r="D110" s="22" t="s">
        <v>459</v>
      </c>
      <c r="E110" s="35" t="s">
        <v>474</v>
      </c>
      <c r="F110" s="22" t="s">
        <v>454</v>
      </c>
      <c r="G110" s="35" t="s">
        <v>461</v>
      </c>
      <c r="H110" s="22" t="s">
        <v>462</v>
      </c>
      <c r="I110" s="22" t="s">
        <v>456</v>
      </c>
      <c r="J110" s="35" t="s">
        <v>474</v>
      </c>
    </row>
    <row r="111" ht="18.75" customHeight="1" spans="1:10">
      <c r="A111" s="210" t="s">
        <v>416</v>
      </c>
      <c r="B111" s="22" t="s">
        <v>665</v>
      </c>
      <c r="C111" s="22" t="s">
        <v>438</v>
      </c>
      <c r="D111" s="22" t="s">
        <v>439</v>
      </c>
      <c r="E111" s="35" t="s">
        <v>666</v>
      </c>
      <c r="F111" s="22" t="s">
        <v>441</v>
      </c>
      <c r="G111" s="35" t="s">
        <v>167</v>
      </c>
      <c r="H111" s="22" t="s">
        <v>443</v>
      </c>
      <c r="I111" s="22" t="s">
        <v>444</v>
      </c>
      <c r="J111" s="35" t="s">
        <v>667</v>
      </c>
    </row>
    <row r="112" ht="18.75" customHeight="1" spans="1:10">
      <c r="A112" s="210" t="s">
        <v>416</v>
      </c>
      <c r="B112" s="22" t="s">
        <v>665</v>
      </c>
      <c r="C112" s="22" t="s">
        <v>438</v>
      </c>
      <c r="D112" s="22" t="s">
        <v>467</v>
      </c>
      <c r="E112" s="35" t="s">
        <v>668</v>
      </c>
      <c r="F112" s="22" t="s">
        <v>441</v>
      </c>
      <c r="G112" s="35" t="s">
        <v>499</v>
      </c>
      <c r="H112" s="22" t="s">
        <v>462</v>
      </c>
      <c r="I112" s="22" t="s">
        <v>456</v>
      </c>
      <c r="J112" s="35" t="s">
        <v>669</v>
      </c>
    </row>
    <row r="113" ht="18.75" customHeight="1" spans="1:10">
      <c r="A113" s="210" t="s">
        <v>416</v>
      </c>
      <c r="B113" s="22" t="s">
        <v>665</v>
      </c>
      <c r="C113" s="22" t="s">
        <v>438</v>
      </c>
      <c r="D113" s="22" t="s">
        <v>515</v>
      </c>
      <c r="E113" s="35" t="s">
        <v>670</v>
      </c>
      <c r="F113" s="22" t="s">
        <v>441</v>
      </c>
      <c r="G113" s="35" t="s">
        <v>499</v>
      </c>
      <c r="H113" s="22" t="s">
        <v>462</v>
      </c>
      <c r="I113" s="22" t="s">
        <v>456</v>
      </c>
      <c r="J113" s="35" t="s">
        <v>671</v>
      </c>
    </row>
    <row r="114" ht="18.75" customHeight="1" spans="1:10">
      <c r="A114" s="210" t="s">
        <v>416</v>
      </c>
      <c r="B114" s="22" t="s">
        <v>665</v>
      </c>
      <c r="C114" s="22" t="s">
        <v>451</v>
      </c>
      <c r="D114" s="22" t="s">
        <v>452</v>
      </c>
      <c r="E114" s="35" t="s">
        <v>672</v>
      </c>
      <c r="F114" s="22" t="s">
        <v>441</v>
      </c>
      <c r="G114" s="35" t="s">
        <v>499</v>
      </c>
      <c r="H114" s="22" t="s">
        <v>462</v>
      </c>
      <c r="I114" s="22" t="s">
        <v>456</v>
      </c>
      <c r="J114" s="35" t="s">
        <v>673</v>
      </c>
    </row>
    <row r="115" ht="18.75" customHeight="1" spans="1:10">
      <c r="A115" s="210" t="s">
        <v>416</v>
      </c>
      <c r="B115" s="22" t="s">
        <v>665</v>
      </c>
      <c r="C115" s="22" t="s">
        <v>458</v>
      </c>
      <c r="D115" s="22" t="s">
        <v>459</v>
      </c>
      <c r="E115" s="35" t="s">
        <v>580</v>
      </c>
      <c r="F115" s="22" t="s">
        <v>454</v>
      </c>
      <c r="G115" s="35" t="s">
        <v>496</v>
      </c>
      <c r="H115" s="22" t="s">
        <v>462</v>
      </c>
      <c r="I115" s="22" t="s">
        <v>456</v>
      </c>
      <c r="J115" s="35" t="s">
        <v>674</v>
      </c>
    </row>
    <row r="116" ht="18.75" customHeight="1" spans="1:10">
      <c r="A116" s="210" t="s">
        <v>350</v>
      </c>
      <c r="B116" s="22" t="s">
        <v>675</v>
      </c>
      <c r="C116" s="22" t="s">
        <v>438</v>
      </c>
      <c r="D116" s="22" t="s">
        <v>439</v>
      </c>
      <c r="E116" s="35" t="s">
        <v>676</v>
      </c>
      <c r="F116" s="22" t="s">
        <v>441</v>
      </c>
      <c r="G116" s="35" t="s">
        <v>584</v>
      </c>
      <c r="H116" s="22" t="s">
        <v>585</v>
      </c>
      <c r="I116" s="22" t="s">
        <v>444</v>
      </c>
      <c r="J116" s="35" t="s">
        <v>677</v>
      </c>
    </row>
    <row r="117" ht="18.75" customHeight="1" spans="1:10">
      <c r="A117" s="210" t="s">
        <v>350</v>
      </c>
      <c r="B117" s="22" t="s">
        <v>675</v>
      </c>
      <c r="C117" s="22" t="s">
        <v>438</v>
      </c>
      <c r="D117" s="22" t="s">
        <v>467</v>
      </c>
      <c r="E117" s="35" t="s">
        <v>588</v>
      </c>
      <c r="F117" s="22" t="s">
        <v>441</v>
      </c>
      <c r="G117" s="35" t="s">
        <v>499</v>
      </c>
      <c r="H117" s="22" t="s">
        <v>462</v>
      </c>
      <c r="I117" s="22" t="s">
        <v>456</v>
      </c>
      <c r="J117" s="35" t="s">
        <v>588</v>
      </c>
    </row>
    <row r="118" ht="18.75" customHeight="1" spans="1:10">
      <c r="A118" s="210" t="s">
        <v>350</v>
      </c>
      <c r="B118" s="22" t="s">
        <v>675</v>
      </c>
      <c r="C118" s="22" t="s">
        <v>438</v>
      </c>
      <c r="D118" s="22" t="s">
        <v>446</v>
      </c>
      <c r="E118" s="35" t="s">
        <v>447</v>
      </c>
      <c r="F118" s="22" t="s">
        <v>441</v>
      </c>
      <c r="G118" s="35" t="s">
        <v>678</v>
      </c>
      <c r="H118" s="22" t="s">
        <v>449</v>
      </c>
      <c r="I118" s="22" t="s">
        <v>444</v>
      </c>
      <c r="J118" s="35" t="s">
        <v>679</v>
      </c>
    </row>
    <row r="119" ht="18.75" customHeight="1" spans="1:10">
      <c r="A119" s="210" t="s">
        <v>350</v>
      </c>
      <c r="B119" s="22" t="s">
        <v>675</v>
      </c>
      <c r="C119" s="22" t="s">
        <v>451</v>
      </c>
      <c r="D119" s="22" t="s">
        <v>452</v>
      </c>
      <c r="E119" s="35" t="s">
        <v>598</v>
      </c>
      <c r="F119" s="22" t="s">
        <v>454</v>
      </c>
      <c r="G119" s="35" t="s">
        <v>455</v>
      </c>
      <c r="H119" s="22"/>
      <c r="I119" s="22" t="s">
        <v>456</v>
      </c>
      <c r="J119" s="35" t="s">
        <v>598</v>
      </c>
    </row>
    <row r="120" ht="18.75" customHeight="1" spans="1:10">
      <c r="A120" s="210" t="s">
        <v>350</v>
      </c>
      <c r="B120" s="22" t="s">
        <v>675</v>
      </c>
      <c r="C120" s="22" t="s">
        <v>458</v>
      </c>
      <c r="D120" s="22" t="s">
        <v>459</v>
      </c>
      <c r="E120" s="35" t="s">
        <v>474</v>
      </c>
      <c r="F120" s="22" t="s">
        <v>454</v>
      </c>
      <c r="G120" s="35" t="s">
        <v>461</v>
      </c>
      <c r="H120" s="22" t="s">
        <v>462</v>
      </c>
      <c r="I120" s="22" t="s">
        <v>444</v>
      </c>
      <c r="J120" s="35" t="s">
        <v>680</v>
      </c>
    </row>
    <row r="121" ht="18.75" customHeight="1" spans="1:10">
      <c r="A121" s="210" t="s">
        <v>386</v>
      </c>
      <c r="B121" s="22" t="s">
        <v>681</v>
      </c>
      <c r="C121" s="22" t="s">
        <v>438</v>
      </c>
      <c r="D121" s="22" t="s">
        <v>439</v>
      </c>
      <c r="E121" s="35" t="s">
        <v>607</v>
      </c>
      <c r="F121" s="22" t="s">
        <v>441</v>
      </c>
      <c r="G121" s="35" t="s">
        <v>545</v>
      </c>
      <c r="H121" s="22" t="s">
        <v>443</v>
      </c>
      <c r="I121" s="22" t="s">
        <v>444</v>
      </c>
      <c r="J121" s="35" t="s">
        <v>682</v>
      </c>
    </row>
    <row r="122" ht="18.75" customHeight="1" spans="1:10">
      <c r="A122" s="210" t="s">
        <v>386</v>
      </c>
      <c r="B122" s="22" t="s">
        <v>681</v>
      </c>
      <c r="C122" s="22" t="s">
        <v>438</v>
      </c>
      <c r="D122" s="22" t="s">
        <v>467</v>
      </c>
      <c r="E122" s="35" t="s">
        <v>683</v>
      </c>
      <c r="F122" s="22" t="s">
        <v>441</v>
      </c>
      <c r="G122" s="35" t="s">
        <v>499</v>
      </c>
      <c r="H122" s="22" t="s">
        <v>462</v>
      </c>
      <c r="I122" s="22" t="s">
        <v>456</v>
      </c>
      <c r="J122" s="35" t="s">
        <v>684</v>
      </c>
    </row>
    <row r="123" ht="18.75" customHeight="1" spans="1:10">
      <c r="A123" s="210" t="s">
        <v>386</v>
      </c>
      <c r="B123" s="22" t="s">
        <v>681</v>
      </c>
      <c r="C123" s="22" t="s">
        <v>451</v>
      </c>
      <c r="D123" s="22" t="s">
        <v>452</v>
      </c>
      <c r="E123" s="35" t="s">
        <v>672</v>
      </c>
      <c r="F123" s="22" t="s">
        <v>441</v>
      </c>
      <c r="G123" s="35" t="s">
        <v>499</v>
      </c>
      <c r="H123" s="22" t="s">
        <v>462</v>
      </c>
      <c r="I123" s="22" t="s">
        <v>456</v>
      </c>
      <c r="J123" s="35" t="s">
        <v>673</v>
      </c>
    </row>
    <row r="124" ht="18.75" customHeight="1" spans="1:10">
      <c r="A124" s="210" t="s">
        <v>386</v>
      </c>
      <c r="B124" s="22" t="s">
        <v>681</v>
      </c>
      <c r="C124" s="22" t="s">
        <v>458</v>
      </c>
      <c r="D124" s="22" t="s">
        <v>459</v>
      </c>
      <c r="E124" s="35" t="s">
        <v>580</v>
      </c>
      <c r="F124" s="22" t="s">
        <v>454</v>
      </c>
      <c r="G124" s="35" t="s">
        <v>496</v>
      </c>
      <c r="H124" s="22" t="s">
        <v>462</v>
      </c>
      <c r="I124" s="22" t="s">
        <v>456</v>
      </c>
      <c r="J124" s="35" t="s">
        <v>685</v>
      </c>
    </row>
    <row r="125" ht="18.75" customHeight="1" spans="1:10">
      <c r="A125" s="210" t="s">
        <v>378</v>
      </c>
      <c r="B125" s="22" t="s">
        <v>686</v>
      </c>
      <c r="C125" s="22" t="s">
        <v>438</v>
      </c>
      <c r="D125" s="22" t="s">
        <v>439</v>
      </c>
      <c r="E125" s="35" t="s">
        <v>687</v>
      </c>
      <c r="F125" s="22" t="s">
        <v>441</v>
      </c>
      <c r="G125" s="35" t="s">
        <v>584</v>
      </c>
      <c r="H125" s="22" t="s">
        <v>585</v>
      </c>
      <c r="I125" s="22" t="s">
        <v>444</v>
      </c>
      <c r="J125" s="35" t="s">
        <v>586</v>
      </c>
    </row>
    <row r="126" ht="18.75" customHeight="1" spans="1:10">
      <c r="A126" s="210" t="s">
        <v>378</v>
      </c>
      <c r="B126" s="22" t="s">
        <v>686</v>
      </c>
      <c r="C126" s="22" t="s">
        <v>438</v>
      </c>
      <c r="D126" s="22" t="s">
        <v>467</v>
      </c>
      <c r="E126" s="35" t="s">
        <v>688</v>
      </c>
      <c r="F126" s="22" t="s">
        <v>441</v>
      </c>
      <c r="G126" s="35" t="s">
        <v>689</v>
      </c>
      <c r="H126" s="22"/>
      <c r="I126" s="22" t="s">
        <v>456</v>
      </c>
      <c r="J126" s="35" t="s">
        <v>690</v>
      </c>
    </row>
    <row r="127" ht="18.75" customHeight="1" spans="1:10">
      <c r="A127" s="210" t="s">
        <v>378</v>
      </c>
      <c r="B127" s="22" t="s">
        <v>686</v>
      </c>
      <c r="C127" s="22" t="s">
        <v>451</v>
      </c>
      <c r="D127" s="22" t="s">
        <v>452</v>
      </c>
      <c r="E127" s="35" t="s">
        <v>691</v>
      </c>
      <c r="F127" s="22" t="s">
        <v>454</v>
      </c>
      <c r="G127" s="35" t="s">
        <v>455</v>
      </c>
      <c r="H127" s="22"/>
      <c r="I127" s="22" t="s">
        <v>456</v>
      </c>
      <c r="J127" s="35" t="s">
        <v>691</v>
      </c>
    </row>
    <row r="128" ht="18.75" customHeight="1" spans="1:10">
      <c r="A128" s="210" t="s">
        <v>378</v>
      </c>
      <c r="B128" s="22" t="s">
        <v>686</v>
      </c>
      <c r="C128" s="22" t="s">
        <v>458</v>
      </c>
      <c r="D128" s="22" t="s">
        <v>459</v>
      </c>
      <c r="E128" s="35" t="s">
        <v>474</v>
      </c>
      <c r="F128" s="22" t="s">
        <v>454</v>
      </c>
      <c r="G128" s="35" t="s">
        <v>461</v>
      </c>
      <c r="H128" s="22" t="s">
        <v>462</v>
      </c>
      <c r="I128" s="22" t="s">
        <v>456</v>
      </c>
      <c r="J128" s="35" t="s">
        <v>474</v>
      </c>
    </row>
    <row r="129" ht="18.75" customHeight="1" spans="1:10">
      <c r="A129" s="210" t="s">
        <v>361</v>
      </c>
      <c r="B129" s="22" t="s">
        <v>692</v>
      </c>
      <c r="C129" s="22" t="s">
        <v>438</v>
      </c>
      <c r="D129" s="22" t="s">
        <v>439</v>
      </c>
      <c r="E129" s="35" t="s">
        <v>653</v>
      </c>
      <c r="F129" s="22" t="s">
        <v>441</v>
      </c>
      <c r="G129" s="35" t="s">
        <v>442</v>
      </c>
      <c r="H129" s="22" t="s">
        <v>443</v>
      </c>
      <c r="I129" s="22" t="s">
        <v>444</v>
      </c>
      <c r="J129" s="35" t="s">
        <v>654</v>
      </c>
    </row>
    <row r="130" ht="18.75" customHeight="1" spans="1:10">
      <c r="A130" s="210" t="s">
        <v>361</v>
      </c>
      <c r="B130" s="22" t="s">
        <v>693</v>
      </c>
      <c r="C130" s="22" t="s">
        <v>438</v>
      </c>
      <c r="D130" s="22" t="s">
        <v>467</v>
      </c>
      <c r="E130" s="35" t="s">
        <v>587</v>
      </c>
      <c r="F130" s="22" t="s">
        <v>441</v>
      </c>
      <c r="G130" s="35" t="s">
        <v>469</v>
      </c>
      <c r="H130" s="22" t="s">
        <v>462</v>
      </c>
      <c r="I130" s="22" t="s">
        <v>456</v>
      </c>
      <c r="J130" s="35" t="s">
        <v>588</v>
      </c>
    </row>
    <row r="131" ht="18.75" customHeight="1" spans="1:10">
      <c r="A131" s="210" t="s">
        <v>361</v>
      </c>
      <c r="B131" s="22" t="s">
        <v>693</v>
      </c>
      <c r="C131" s="22" t="s">
        <v>451</v>
      </c>
      <c r="D131" s="22" t="s">
        <v>452</v>
      </c>
      <c r="E131" s="35" t="s">
        <v>694</v>
      </c>
      <c r="F131" s="22" t="s">
        <v>454</v>
      </c>
      <c r="G131" s="35" t="s">
        <v>455</v>
      </c>
      <c r="H131" s="22"/>
      <c r="I131" s="22" t="s">
        <v>456</v>
      </c>
      <c r="J131" s="35" t="s">
        <v>695</v>
      </c>
    </row>
    <row r="132" ht="18.75" customHeight="1" spans="1:10">
      <c r="A132" s="210" t="s">
        <v>361</v>
      </c>
      <c r="B132" s="22" t="s">
        <v>693</v>
      </c>
      <c r="C132" s="22" t="s">
        <v>458</v>
      </c>
      <c r="D132" s="22" t="s">
        <v>459</v>
      </c>
      <c r="E132" s="35" t="s">
        <v>460</v>
      </c>
      <c r="F132" s="22" t="s">
        <v>454</v>
      </c>
      <c r="G132" s="35" t="s">
        <v>461</v>
      </c>
      <c r="H132" s="22" t="s">
        <v>462</v>
      </c>
      <c r="I132" s="22" t="s">
        <v>456</v>
      </c>
      <c r="J132" s="35" t="s">
        <v>463</v>
      </c>
    </row>
    <row r="133" ht="18.75" customHeight="1" spans="1:10">
      <c r="A133" s="210" t="s">
        <v>396</v>
      </c>
      <c r="B133" s="22" t="s">
        <v>696</v>
      </c>
      <c r="C133" s="22" t="s">
        <v>438</v>
      </c>
      <c r="D133" s="22" t="s">
        <v>439</v>
      </c>
      <c r="E133" s="35" t="s">
        <v>653</v>
      </c>
      <c r="F133" s="22" t="s">
        <v>441</v>
      </c>
      <c r="G133" s="35" t="s">
        <v>442</v>
      </c>
      <c r="H133" s="22" t="s">
        <v>443</v>
      </c>
      <c r="I133" s="22" t="s">
        <v>444</v>
      </c>
      <c r="J133" s="35" t="s">
        <v>654</v>
      </c>
    </row>
    <row r="134" ht="18.75" customHeight="1" spans="1:10">
      <c r="A134" s="210" t="s">
        <v>396</v>
      </c>
      <c r="B134" s="22" t="s">
        <v>696</v>
      </c>
      <c r="C134" s="22" t="s">
        <v>438</v>
      </c>
      <c r="D134" s="22" t="s">
        <v>467</v>
      </c>
      <c r="E134" s="35" t="s">
        <v>587</v>
      </c>
      <c r="F134" s="22" t="s">
        <v>441</v>
      </c>
      <c r="G134" s="35" t="s">
        <v>469</v>
      </c>
      <c r="H134" s="22" t="s">
        <v>462</v>
      </c>
      <c r="I134" s="22" t="s">
        <v>456</v>
      </c>
      <c r="J134" s="35" t="s">
        <v>588</v>
      </c>
    </row>
    <row r="135" ht="18.75" customHeight="1" spans="1:10">
      <c r="A135" s="210" t="s">
        <v>396</v>
      </c>
      <c r="B135" s="22" t="s">
        <v>696</v>
      </c>
      <c r="C135" s="22" t="s">
        <v>451</v>
      </c>
      <c r="D135" s="22" t="s">
        <v>452</v>
      </c>
      <c r="E135" s="35" t="s">
        <v>697</v>
      </c>
      <c r="F135" s="22" t="s">
        <v>454</v>
      </c>
      <c r="G135" s="35" t="s">
        <v>455</v>
      </c>
      <c r="H135" s="22"/>
      <c r="I135" s="22" t="s">
        <v>456</v>
      </c>
      <c r="J135" s="35" t="s">
        <v>698</v>
      </c>
    </row>
    <row r="136" ht="18.75" customHeight="1" spans="1:10">
      <c r="A136" s="210" t="s">
        <v>396</v>
      </c>
      <c r="B136" s="22" t="s">
        <v>696</v>
      </c>
      <c r="C136" s="22" t="s">
        <v>458</v>
      </c>
      <c r="D136" s="22" t="s">
        <v>459</v>
      </c>
      <c r="E136" s="35" t="s">
        <v>460</v>
      </c>
      <c r="F136" s="22" t="s">
        <v>454</v>
      </c>
      <c r="G136" s="35" t="s">
        <v>461</v>
      </c>
      <c r="H136" s="22" t="s">
        <v>462</v>
      </c>
      <c r="I136" s="22" t="s">
        <v>456</v>
      </c>
      <c r="J136" s="35" t="s">
        <v>463</v>
      </c>
    </row>
    <row r="137" ht="18.75" customHeight="1" spans="1:10">
      <c r="A137" s="210" t="s">
        <v>384</v>
      </c>
      <c r="B137" s="22" t="s">
        <v>699</v>
      </c>
      <c r="C137" s="22" t="s">
        <v>438</v>
      </c>
      <c r="D137" s="22" t="s">
        <v>439</v>
      </c>
      <c r="E137" s="35" t="s">
        <v>573</v>
      </c>
      <c r="F137" s="22" t="s">
        <v>441</v>
      </c>
      <c r="G137" s="35" t="s">
        <v>442</v>
      </c>
      <c r="H137" s="22" t="s">
        <v>443</v>
      </c>
      <c r="I137" s="22" t="s">
        <v>444</v>
      </c>
      <c r="J137" s="35" t="s">
        <v>574</v>
      </c>
    </row>
    <row r="138" ht="18.75" customHeight="1" spans="1:10">
      <c r="A138" s="210" t="s">
        <v>384</v>
      </c>
      <c r="B138" s="22" t="s">
        <v>699</v>
      </c>
      <c r="C138" s="22" t="s">
        <v>438</v>
      </c>
      <c r="D138" s="22" t="s">
        <v>467</v>
      </c>
      <c r="E138" s="35" t="s">
        <v>575</v>
      </c>
      <c r="F138" s="22" t="s">
        <v>454</v>
      </c>
      <c r="G138" s="35" t="s">
        <v>499</v>
      </c>
      <c r="H138" s="22" t="s">
        <v>462</v>
      </c>
      <c r="I138" s="22" t="s">
        <v>444</v>
      </c>
      <c r="J138" s="35" t="s">
        <v>576</v>
      </c>
    </row>
    <row r="139" ht="18.75" customHeight="1" spans="1:10">
      <c r="A139" s="210" t="s">
        <v>384</v>
      </c>
      <c r="B139" s="22" t="s">
        <v>699</v>
      </c>
      <c r="C139" s="22" t="s">
        <v>438</v>
      </c>
      <c r="D139" s="22" t="s">
        <v>515</v>
      </c>
      <c r="E139" s="35" t="s">
        <v>577</v>
      </c>
      <c r="F139" s="22" t="s">
        <v>454</v>
      </c>
      <c r="G139" s="35" t="s">
        <v>499</v>
      </c>
      <c r="H139" s="22" t="s">
        <v>462</v>
      </c>
      <c r="I139" s="22" t="s">
        <v>456</v>
      </c>
      <c r="J139" s="35" t="s">
        <v>578</v>
      </c>
    </row>
    <row r="140" ht="18.75" customHeight="1" spans="1:10">
      <c r="A140" s="210" t="s">
        <v>384</v>
      </c>
      <c r="B140" s="22" t="s">
        <v>699</v>
      </c>
      <c r="C140" s="22" t="s">
        <v>451</v>
      </c>
      <c r="D140" s="22" t="s">
        <v>452</v>
      </c>
      <c r="E140" s="35" t="s">
        <v>498</v>
      </c>
      <c r="F140" s="22" t="s">
        <v>454</v>
      </c>
      <c r="G140" s="35" t="s">
        <v>499</v>
      </c>
      <c r="H140" s="22" t="s">
        <v>462</v>
      </c>
      <c r="I140" s="22" t="s">
        <v>456</v>
      </c>
      <c r="J140" s="35" t="s">
        <v>579</v>
      </c>
    </row>
    <row r="141" ht="18.75" customHeight="1" spans="1:10">
      <c r="A141" s="210" t="s">
        <v>384</v>
      </c>
      <c r="B141" s="22" t="s">
        <v>699</v>
      </c>
      <c r="C141" s="22" t="s">
        <v>458</v>
      </c>
      <c r="D141" s="22" t="s">
        <v>459</v>
      </c>
      <c r="E141" s="35" t="s">
        <v>580</v>
      </c>
      <c r="F141" s="22" t="s">
        <v>454</v>
      </c>
      <c r="G141" s="35" t="s">
        <v>496</v>
      </c>
      <c r="H141" s="22" t="s">
        <v>462</v>
      </c>
      <c r="I141" s="22" t="s">
        <v>456</v>
      </c>
      <c r="J141" s="35" t="s">
        <v>581</v>
      </c>
    </row>
    <row r="142" ht="18.75" customHeight="1" spans="1:10">
      <c r="A142" s="210" t="s">
        <v>404</v>
      </c>
      <c r="B142" s="22" t="s">
        <v>700</v>
      </c>
      <c r="C142" s="22" t="s">
        <v>438</v>
      </c>
      <c r="D142" s="22" t="s">
        <v>439</v>
      </c>
      <c r="E142" s="35" t="s">
        <v>535</v>
      </c>
      <c r="F142" s="22" t="s">
        <v>441</v>
      </c>
      <c r="G142" s="35" t="s">
        <v>701</v>
      </c>
      <c r="H142" s="22" t="s">
        <v>554</v>
      </c>
      <c r="I142" s="22" t="s">
        <v>444</v>
      </c>
      <c r="J142" s="35" t="s">
        <v>702</v>
      </c>
    </row>
    <row r="143" ht="18.75" customHeight="1" spans="1:10">
      <c r="A143" s="210" t="s">
        <v>404</v>
      </c>
      <c r="B143" s="22" t="s">
        <v>700</v>
      </c>
      <c r="C143" s="22" t="s">
        <v>438</v>
      </c>
      <c r="D143" s="22" t="s">
        <v>467</v>
      </c>
      <c r="E143" s="35" t="s">
        <v>539</v>
      </c>
      <c r="F143" s="22" t="s">
        <v>441</v>
      </c>
      <c r="G143" s="35" t="s">
        <v>469</v>
      </c>
      <c r="H143" s="22" t="s">
        <v>462</v>
      </c>
      <c r="I143" s="22" t="s">
        <v>456</v>
      </c>
      <c r="J143" s="35" t="s">
        <v>703</v>
      </c>
    </row>
    <row r="144" ht="18.75" customHeight="1" spans="1:10">
      <c r="A144" s="210" t="s">
        <v>404</v>
      </c>
      <c r="B144" s="22" t="s">
        <v>700</v>
      </c>
      <c r="C144" s="22" t="s">
        <v>451</v>
      </c>
      <c r="D144" s="22" t="s">
        <v>452</v>
      </c>
      <c r="E144" s="35" t="s">
        <v>541</v>
      </c>
      <c r="F144" s="22" t="s">
        <v>441</v>
      </c>
      <c r="G144" s="35" t="s">
        <v>510</v>
      </c>
      <c r="H144" s="22" t="s">
        <v>462</v>
      </c>
      <c r="I144" s="22" t="s">
        <v>456</v>
      </c>
      <c r="J144" s="35" t="s">
        <v>542</v>
      </c>
    </row>
    <row r="145" ht="18.75" customHeight="1" spans="1:10">
      <c r="A145" s="210" t="s">
        <v>404</v>
      </c>
      <c r="B145" s="22" t="s">
        <v>700</v>
      </c>
      <c r="C145" s="22" t="s">
        <v>458</v>
      </c>
      <c r="D145" s="22" t="s">
        <v>459</v>
      </c>
      <c r="E145" s="35" t="s">
        <v>459</v>
      </c>
      <c r="F145" s="22" t="s">
        <v>454</v>
      </c>
      <c r="G145" s="35" t="s">
        <v>499</v>
      </c>
      <c r="H145" s="22" t="s">
        <v>462</v>
      </c>
      <c r="I145" s="22" t="s">
        <v>456</v>
      </c>
      <c r="J145" s="35" t="s">
        <v>475</v>
      </c>
    </row>
    <row r="146" ht="18.75" customHeight="1" spans="1:10">
      <c r="A146" s="210" t="s">
        <v>418</v>
      </c>
      <c r="B146" s="22" t="s">
        <v>704</v>
      </c>
      <c r="C146" s="22" t="s">
        <v>438</v>
      </c>
      <c r="D146" s="22" t="s">
        <v>439</v>
      </c>
      <c r="E146" s="35" t="s">
        <v>705</v>
      </c>
      <c r="F146" s="22" t="s">
        <v>441</v>
      </c>
      <c r="G146" s="35" t="s">
        <v>499</v>
      </c>
      <c r="H146" s="22" t="s">
        <v>462</v>
      </c>
      <c r="I146" s="22" t="s">
        <v>444</v>
      </c>
      <c r="J146" s="35" t="s">
        <v>706</v>
      </c>
    </row>
    <row r="147" ht="18.75" customHeight="1" spans="1:10">
      <c r="A147" s="210" t="s">
        <v>418</v>
      </c>
      <c r="B147" s="22" t="s">
        <v>704</v>
      </c>
      <c r="C147" s="22" t="s">
        <v>438</v>
      </c>
      <c r="D147" s="22" t="s">
        <v>467</v>
      </c>
      <c r="E147" s="35" t="s">
        <v>707</v>
      </c>
      <c r="F147" s="22" t="s">
        <v>454</v>
      </c>
      <c r="G147" s="35" t="s">
        <v>496</v>
      </c>
      <c r="H147" s="22" t="s">
        <v>462</v>
      </c>
      <c r="I147" s="22" t="s">
        <v>444</v>
      </c>
      <c r="J147" s="35" t="s">
        <v>708</v>
      </c>
    </row>
    <row r="148" ht="18.75" customHeight="1" spans="1:10">
      <c r="A148" s="210" t="s">
        <v>418</v>
      </c>
      <c r="B148" s="22" t="s">
        <v>704</v>
      </c>
      <c r="C148" s="22" t="s">
        <v>438</v>
      </c>
      <c r="D148" s="22" t="s">
        <v>515</v>
      </c>
      <c r="E148" s="35" t="s">
        <v>709</v>
      </c>
      <c r="F148" s="22" t="s">
        <v>441</v>
      </c>
      <c r="G148" s="35" t="s">
        <v>517</v>
      </c>
      <c r="H148" s="22"/>
      <c r="I148" s="22" t="s">
        <v>456</v>
      </c>
      <c r="J148" s="35" t="s">
        <v>710</v>
      </c>
    </row>
    <row r="149" ht="18.75" customHeight="1" spans="1:10">
      <c r="A149" s="210" t="s">
        <v>418</v>
      </c>
      <c r="B149" s="22" t="s">
        <v>704</v>
      </c>
      <c r="C149" s="22" t="s">
        <v>451</v>
      </c>
      <c r="D149" s="22" t="s">
        <v>452</v>
      </c>
      <c r="E149" s="35" t="s">
        <v>711</v>
      </c>
      <c r="F149" s="22" t="s">
        <v>454</v>
      </c>
      <c r="G149" s="35" t="s">
        <v>496</v>
      </c>
      <c r="H149" s="22" t="s">
        <v>462</v>
      </c>
      <c r="I149" s="22" t="s">
        <v>444</v>
      </c>
      <c r="J149" s="35" t="s">
        <v>712</v>
      </c>
    </row>
    <row r="150" ht="18.75" customHeight="1" spans="1:10">
      <c r="A150" s="210" t="s">
        <v>418</v>
      </c>
      <c r="B150" s="22" t="s">
        <v>704</v>
      </c>
      <c r="C150" s="22" t="s">
        <v>458</v>
      </c>
      <c r="D150" s="22" t="s">
        <v>459</v>
      </c>
      <c r="E150" s="35" t="s">
        <v>474</v>
      </c>
      <c r="F150" s="22" t="s">
        <v>454</v>
      </c>
      <c r="G150" s="35" t="s">
        <v>461</v>
      </c>
      <c r="H150" s="22" t="s">
        <v>462</v>
      </c>
      <c r="I150" s="22" t="s">
        <v>456</v>
      </c>
      <c r="J150" s="35" t="s">
        <v>475</v>
      </c>
    </row>
    <row r="151" ht="18.75" customHeight="1" spans="1:10">
      <c r="A151" s="210" t="s">
        <v>375</v>
      </c>
      <c r="B151" s="22" t="s">
        <v>713</v>
      </c>
      <c r="C151" s="22" t="s">
        <v>438</v>
      </c>
      <c r="D151" s="22" t="s">
        <v>439</v>
      </c>
      <c r="E151" s="35" t="s">
        <v>714</v>
      </c>
      <c r="F151" s="22" t="s">
        <v>441</v>
      </c>
      <c r="G151" s="35" t="s">
        <v>166</v>
      </c>
      <c r="H151" s="22" t="s">
        <v>443</v>
      </c>
      <c r="I151" s="22" t="s">
        <v>444</v>
      </c>
      <c r="J151" s="35" t="s">
        <v>714</v>
      </c>
    </row>
    <row r="152" ht="18.75" customHeight="1" spans="1:10">
      <c r="A152" s="210" t="s">
        <v>375</v>
      </c>
      <c r="B152" s="22" t="s">
        <v>713</v>
      </c>
      <c r="C152" s="22" t="s">
        <v>438</v>
      </c>
      <c r="D152" s="22" t="s">
        <v>467</v>
      </c>
      <c r="E152" s="35" t="s">
        <v>715</v>
      </c>
      <c r="F152" s="22" t="s">
        <v>441</v>
      </c>
      <c r="G152" s="35" t="s">
        <v>469</v>
      </c>
      <c r="H152" s="22" t="s">
        <v>462</v>
      </c>
      <c r="I152" s="22" t="s">
        <v>456</v>
      </c>
      <c r="J152" s="35" t="s">
        <v>716</v>
      </c>
    </row>
    <row r="153" ht="18.75" customHeight="1" spans="1:10">
      <c r="A153" s="210" t="s">
        <v>375</v>
      </c>
      <c r="B153" s="22" t="s">
        <v>713</v>
      </c>
      <c r="C153" s="22" t="s">
        <v>438</v>
      </c>
      <c r="D153" s="22" t="s">
        <v>515</v>
      </c>
      <c r="E153" s="35" t="s">
        <v>717</v>
      </c>
      <c r="F153" s="22" t="s">
        <v>441</v>
      </c>
      <c r="G153" s="35" t="s">
        <v>517</v>
      </c>
      <c r="H153" s="22"/>
      <c r="I153" s="22" t="s">
        <v>456</v>
      </c>
      <c r="J153" s="35" t="s">
        <v>718</v>
      </c>
    </row>
    <row r="154" ht="18.75" customHeight="1" spans="1:10">
      <c r="A154" s="210" t="s">
        <v>375</v>
      </c>
      <c r="B154" s="22" t="s">
        <v>713</v>
      </c>
      <c r="C154" s="22" t="s">
        <v>451</v>
      </c>
      <c r="D154" s="22" t="s">
        <v>508</v>
      </c>
      <c r="E154" s="35" t="s">
        <v>719</v>
      </c>
      <c r="F154" s="22" t="s">
        <v>454</v>
      </c>
      <c r="G154" s="35" t="s">
        <v>472</v>
      </c>
      <c r="H154" s="22" t="s">
        <v>462</v>
      </c>
      <c r="I154" s="22" t="s">
        <v>444</v>
      </c>
      <c r="J154" s="35" t="s">
        <v>719</v>
      </c>
    </row>
    <row r="155" ht="18.75" customHeight="1" spans="1:10">
      <c r="A155" s="210" t="s">
        <v>375</v>
      </c>
      <c r="B155" s="22" t="s">
        <v>713</v>
      </c>
      <c r="C155" s="22" t="s">
        <v>458</v>
      </c>
      <c r="D155" s="22" t="s">
        <v>459</v>
      </c>
      <c r="E155" s="35" t="s">
        <v>474</v>
      </c>
      <c r="F155" s="22" t="s">
        <v>454</v>
      </c>
      <c r="G155" s="35" t="s">
        <v>461</v>
      </c>
      <c r="H155" s="22" t="s">
        <v>462</v>
      </c>
      <c r="I155" s="22" t="s">
        <v>444</v>
      </c>
      <c r="J155" s="35" t="s">
        <v>474</v>
      </c>
    </row>
    <row r="156" ht="18.75" customHeight="1" spans="1:10">
      <c r="A156" s="210" t="s">
        <v>420</v>
      </c>
      <c r="B156" s="22" t="s">
        <v>720</v>
      </c>
      <c r="C156" s="22" t="s">
        <v>438</v>
      </c>
      <c r="D156" s="22" t="s">
        <v>439</v>
      </c>
      <c r="E156" s="35" t="s">
        <v>721</v>
      </c>
      <c r="F156" s="22" t="s">
        <v>441</v>
      </c>
      <c r="G156" s="35" t="s">
        <v>499</v>
      </c>
      <c r="H156" s="22" t="s">
        <v>462</v>
      </c>
      <c r="I156" s="22" t="s">
        <v>444</v>
      </c>
      <c r="J156" s="35" t="s">
        <v>722</v>
      </c>
    </row>
    <row r="157" ht="18.75" customHeight="1" spans="1:10">
      <c r="A157" s="210" t="s">
        <v>420</v>
      </c>
      <c r="B157" s="22" t="s">
        <v>720</v>
      </c>
      <c r="C157" s="22" t="s">
        <v>438</v>
      </c>
      <c r="D157" s="22" t="s">
        <v>467</v>
      </c>
      <c r="E157" s="35" t="s">
        <v>723</v>
      </c>
      <c r="F157" s="22" t="s">
        <v>454</v>
      </c>
      <c r="G157" s="35" t="s">
        <v>469</v>
      </c>
      <c r="H157" s="22"/>
      <c r="I157" s="22" t="s">
        <v>456</v>
      </c>
      <c r="J157" s="35" t="s">
        <v>724</v>
      </c>
    </row>
    <row r="158" ht="18.75" customHeight="1" spans="1:10">
      <c r="A158" s="210" t="s">
        <v>420</v>
      </c>
      <c r="B158" s="22" t="s">
        <v>720</v>
      </c>
      <c r="C158" s="22" t="s">
        <v>451</v>
      </c>
      <c r="D158" s="22" t="s">
        <v>452</v>
      </c>
      <c r="E158" s="35" t="s">
        <v>711</v>
      </c>
      <c r="F158" s="22" t="s">
        <v>454</v>
      </c>
      <c r="G158" s="35" t="s">
        <v>496</v>
      </c>
      <c r="H158" s="22" t="s">
        <v>462</v>
      </c>
      <c r="I158" s="22" t="s">
        <v>444</v>
      </c>
      <c r="J158" s="35" t="s">
        <v>725</v>
      </c>
    </row>
    <row r="159" ht="18.75" customHeight="1" spans="1:10">
      <c r="A159" s="210" t="s">
        <v>420</v>
      </c>
      <c r="B159" s="22" t="s">
        <v>720</v>
      </c>
      <c r="C159" s="22" t="s">
        <v>458</v>
      </c>
      <c r="D159" s="22" t="s">
        <v>459</v>
      </c>
      <c r="E159" s="35" t="s">
        <v>726</v>
      </c>
      <c r="F159" s="22" t="s">
        <v>454</v>
      </c>
      <c r="G159" s="35" t="s">
        <v>727</v>
      </c>
      <c r="H159" s="22" t="s">
        <v>462</v>
      </c>
      <c r="I159" s="22" t="s">
        <v>444</v>
      </c>
      <c r="J159" s="35" t="s">
        <v>728</v>
      </c>
    </row>
    <row r="160" ht="18.75" customHeight="1" spans="1:10">
      <c r="A160" s="210" t="s">
        <v>402</v>
      </c>
      <c r="B160" s="22" t="s">
        <v>729</v>
      </c>
      <c r="C160" s="22" t="s">
        <v>438</v>
      </c>
      <c r="D160" s="22" t="s">
        <v>439</v>
      </c>
      <c r="E160" s="35" t="s">
        <v>535</v>
      </c>
      <c r="F160" s="22" t="s">
        <v>441</v>
      </c>
      <c r="G160" s="35" t="s">
        <v>701</v>
      </c>
      <c r="H160" s="22" t="s">
        <v>554</v>
      </c>
      <c r="I160" s="22" t="s">
        <v>444</v>
      </c>
      <c r="J160" s="35" t="s">
        <v>702</v>
      </c>
    </row>
    <row r="161" ht="18.75" customHeight="1" spans="1:10">
      <c r="A161" s="210" t="s">
        <v>402</v>
      </c>
      <c r="B161" s="22" t="s">
        <v>729</v>
      </c>
      <c r="C161" s="22" t="s">
        <v>438</v>
      </c>
      <c r="D161" s="22" t="s">
        <v>467</v>
      </c>
      <c r="E161" s="35" t="s">
        <v>730</v>
      </c>
      <c r="F161" s="22" t="s">
        <v>441</v>
      </c>
      <c r="G161" s="35" t="s">
        <v>499</v>
      </c>
      <c r="H161" s="22" t="s">
        <v>462</v>
      </c>
      <c r="I161" s="22" t="s">
        <v>444</v>
      </c>
      <c r="J161" s="35" t="s">
        <v>731</v>
      </c>
    </row>
    <row r="162" ht="18.75" customHeight="1" spans="1:10">
      <c r="A162" s="210" t="s">
        <v>402</v>
      </c>
      <c r="B162" s="22" t="s">
        <v>729</v>
      </c>
      <c r="C162" s="22" t="s">
        <v>438</v>
      </c>
      <c r="D162" s="22" t="s">
        <v>515</v>
      </c>
      <c r="E162" s="35" t="s">
        <v>732</v>
      </c>
      <c r="F162" s="22" t="s">
        <v>441</v>
      </c>
      <c r="G162" s="35" t="s">
        <v>517</v>
      </c>
      <c r="H162" s="22" t="s">
        <v>462</v>
      </c>
      <c r="I162" s="22" t="s">
        <v>456</v>
      </c>
      <c r="J162" s="35" t="s">
        <v>733</v>
      </c>
    </row>
    <row r="163" ht="18.75" customHeight="1" spans="1:10">
      <c r="A163" s="210" t="s">
        <v>402</v>
      </c>
      <c r="B163" s="22" t="s">
        <v>729</v>
      </c>
      <c r="C163" s="22" t="s">
        <v>438</v>
      </c>
      <c r="D163" s="22" t="s">
        <v>446</v>
      </c>
      <c r="E163" s="35" t="s">
        <v>447</v>
      </c>
      <c r="F163" s="22" t="s">
        <v>569</v>
      </c>
      <c r="G163" s="35" t="s">
        <v>499</v>
      </c>
      <c r="H163" s="22" t="s">
        <v>449</v>
      </c>
      <c r="I163" s="22" t="s">
        <v>456</v>
      </c>
      <c r="J163" s="35" t="s">
        <v>734</v>
      </c>
    </row>
    <row r="164" ht="18.75" customHeight="1" spans="1:10">
      <c r="A164" s="210" t="s">
        <v>402</v>
      </c>
      <c r="B164" s="22" t="s">
        <v>729</v>
      </c>
      <c r="C164" s="22" t="s">
        <v>451</v>
      </c>
      <c r="D164" s="22" t="s">
        <v>452</v>
      </c>
      <c r="E164" s="35" t="s">
        <v>541</v>
      </c>
      <c r="F164" s="22" t="s">
        <v>590</v>
      </c>
      <c r="G164" s="35" t="s">
        <v>510</v>
      </c>
      <c r="H164" s="22" t="s">
        <v>462</v>
      </c>
      <c r="I164" s="22" t="s">
        <v>456</v>
      </c>
      <c r="J164" s="35" t="s">
        <v>735</v>
      </c>
    </row>
    <row r="165" ht="18.75" customHeight="1" spans="1:10">
      <c r="A165" s="210" t="s">
        <v>402</v>
      </c>
      <c r="B165" s="22" t="s">
        <v>729</v>
      </c>
      <c r="C165" s="22" t="s">
        <v>458</v>
      </c>
      <c r="D165" s="22" t="s">
        <v>459</v>
      </c>
      <c r="E165" s="35" t="s">
        <v>736</v>
      </c>
      <c r="F165" s="22" t="s">
        <v>454</v>
      </c>
      <c r="G165" s="35" t="s">
        <v>461</v>
      </c>
      <c r="H165" s="22" t="s">
        <v>462</v>
      </c>
      <c r="I165" s="22" t="s">
        <v>444</v>
      </c>
      <c r="J165" s="35" t="s">
        <v>737</v>
      </c>
    </row>
    <row r="166" ht="18.75" customHeight="1" spans="1:10">
      <c r="A166" s="210" t="s">
        <v>422</v>
      </c>
      <c r="B166" s="22" t="s">
        <v>738</v>
      </c>
      <c r="C166" s="22" t="s">
        <v>438</v>
      </c>
      <c r="D166" s="22" t="s">
        <v>439</v>
      </c>
      <c r="E166" s="35" t="s">
        <v>739</v>
      </c>
      <c r="F166" s="22" t="s">
        <v>441</v>
      </c>
      <c r="G166" s="35" t="s">
        <v>740</v>
      </c>
      <c r="H166" s="22" t="s">
        <v>741</v>
      </c>
      <c r="I166" s="22" t="s">
        <v>444</v>
      </c>
      <c r="J166" s="35" t="s">
        <v>739</v>
      </c>
    </row>
    <row r="167" ht="18.75" customHeight="1" spans="1:10">
      <c r="A167" s="210" t="s">
        <v>422</v>
      </c>
      <c r="B167" s="22" t="s">
        <v>738</v>
      </c>
      <c r="C167" s="22" t="s">
        <v>438</v>
      </c>
      <c r="D167" s="22" t="s">
        <v>467</v>
      </c>
      <c r="E167" s="35" t="s">
        <v>742</v>
      </c>
      <c r="F167" s="22" t="s">
        <v>441</v>
      </c>
      <c r="G167" s="35" t="s">
        <v>621</v>
      </c>
      <c r="H167" s="22" t="s">
        <v>462</v>
      </c>
      <c r="I167" s="22" t="s">
        <v>456</v>
      </c>
      <c r="J167" s="35" t="s">
        <v>743</v>
      </c>
    </row>
    <row r="168" ht="18.75" customHeight="1" spans="1:10">
      <c r="A168" s="210" t="s">
        <v>422</v>
      </c>
      <c r="B168" s="22" t="s">
        <v>738</v>
      </c>
      <c r="C168" s="22" t="s">
        <v>438</v>
      </c>
      <c r="D168" s="22" t="s">
        <v>446</v>
      </c>
      <c r="E168" s="35" t="s">
        <v>447</v>
      </c>
      <c r="F168" s="22" t="s">
        <v>441</v>
      </c>
      <c r="G168" s="35" t="s">
        <v>744</v>
      </c>
      <c r="H168" s="22" t="s">
        <v>449</v>
      </c>
      <c r="I168" s="22" t="s">
        <v>456</v>
      </c>
      <c r="J168" s="35" t="s">
        <v>745</v>
      </c>
    </row>
    <row r="169" ht="18.75" customHeight="1" spans="1:10">
      <c r="A169" s="210" t="s">
        <v>422</v>
      </c>
      <c r="B169" s="22" t="s">
        <v>738</v>
      </c>
      <c r="C169" s="22" t="s">
        <v>451</v>
      </c>
      <c r="D169" s="22" t="s">
        <v>452</v>
      </c>
      <c r="E169" s="35" t="s">
        <v>746</v>
      </c>
      <c r="F169" s="22" t="s">
        <v>454</v>
      </c>
      <c r="G169" s="35" t="s">
        <v>455</v>
      </c>
      <c r="H169" s="22"/>
      <c r="I169" s="22" t="s">
        <v>456</v>
      </c>
      <c r="J169" s="35" t="s">
        <v>746</v>
      </c>
    </row>
    <row r="170" ht="18.75" customHeight="1" spans="1:10">
      <c r="A170" s="210" t="s">
        <v>422</v>
      </c>
      <c r="B170" s="22" t="s">
        <v>738</v>
      </c>
      <c r="C170" s="22" t="s">
        <v>458</v>
      </c>
      <c r="D170" s="22" t="s">
        <v>459</v>
      </c>
      <c r="E170" s="35" t="s">
        <v>747</v>
      </c>
      <c r="F170" s="22" t="s">
        <v>454</v>
      </c>
      <c r="G170" s="35" t="s">
        <v>461</v>
      </c>
      <c r="H170" s="22" t="s">
        <v>462</v>
      </c>
      <c r="I170" s="22" t="s">
        <v>456</v>
      </c>
      <c r="J170" s="35" t="s">
        <v>736</v>
      </c>
    </row>
    <row r="171" ht="18.75" customHeight="1" spans="1:10">
      <c r="A171" s="210" t="s">
        <v>406</v>
      </c>
      <c r="B171" s="22" t="s">
        <v>748</v>
      </c>
      <c r="C171" s="22" t="s">
        <v>438</v>
      </c>
      <c r="D171" s="22" t="s">
        <v>439</v>
      </c>
      <c r="E171" s="35" t="s">
        <v>535</v>
      </c>
      <c r="F171" s="22" t="s">
        <v>441</v>
      </c>
      <c r="G171" s="35" t="s">
        <v>701</v>
      </c>
      <c r="H171" s="22" t="s">
        <v>537</v>
      </c>
      <c r="I171" s="22" t="s">
        <v>444</v>
      </c>
      <c r="J171" s="35" t="s">
        <v>702</v>
      </c>
    </row>
    <row r="172" ht="18.75" customHeight="1" spans="1:10">
      <c r="A172" s="210" t="s">
        <v>406</v>
      </c>
      <c r="B172" s="22" t="s">
        <v>748</v>
      </c>
      <c r="C172" s="22" t="s">
        <v>438</v>
      </c>
      <c r="D172" s="22" t="s">
        <v>467</v>
      </c>
      <c r="E172" s="35" t="s">
        <v>539</v>
      </c>
      <c r="F172" s="22" t="s">
        <v>441</v>
      </c>
      <c r="G172" s="35" t="s">
        <v>469</v>
      </c>
      <c r="H172" s="22" t="s">
        <v>462</v>
      </c>
      <c r="I172" s="22" t="s">
        <v>456</v>
      </c>
      <c r="J172" s="35" t="s">
        <v>703</v>
      </c>
    </row>
    <row r="173" ht="18.75" customHeight="1" spans="1:10">
      <c r="A173" s="210" t="s">
        <v>406</v>
      </c>
      <c r="B173" s="22" t="s">
        <v>748</v>
      </c>
      <c r="C173" s="22" t="s">
        <v>451</v>
      </c>
      <c r="D173" s="22" t="s">
        <v>452</v>
      </c>
      <c r="E173" s="35" t="s">
        <v>541</v>
      </c>
      <c r="F173" s="22" t="s">
        <v>441</v>
      </c>
      <c r="G173" s="35" t="s">
        <v>510</v>
      </c>
      <c r="H173" s="22" t="s">
        <v>462</v>
      </c>
      <c r="I173" s="22" t="s">
        <v>456</v>
      </c>
      <c r="J173" s="35" t="s">
        <v>542</v>
      </c>
    </row>
    <row r="174" ht="18.75" customHeight="1" spans="1:10">
      <c r="A174" s="210" t="s">
        <v>406</v>
      </c>
      <c r="B174" s="22" t="s">
        <v>748</v>
      </c>
      <c r="C174" s="22" t="s">
        <v>458</v>
      </c>
      <c r="D174" s="22" t="s">
        <v>459</v>
      </c>
      <c r="E174" s="35" t="s">
        <v>459</v>
      </c>
      <c r="F174" s="22" t="s">
        <v>454</v>
      </c>
      <c r="G174" s="35" t="s">
        <v>499</v>
      </c>
      <c r="H174" s="22" t="s">
        <v>462</v>
      </c>
      <c r="I174" s="22" t="s">
        <v>456</v>
      </c>
      <c r="J174" s="35" t="s">
        <v>475</v>
      </c>
    </row>
    <row r="175" ht="18.75" customHeight="1" spans="1:10">
      <c r="A175" s="210" t="s">
        <v>412</v>
      </c>
      <c r="B175" s="22" t="s">
        <v>749</v>
      </c>
      <c r="C175" s="22" t="s">
        <v>438</v>
      </c>
      <c r="D175" s="22" t="s">
        <v>439</v>
      </c>
      <c r="E175" s="35" t="s">
        <v>653</v>
      </c>
      <c r="F175" s="22" t="s">
        <v>441</v>
      </c>
      <c r="G175" s="35" t="s">
        <v>442</v>
      </c>
      <c r="H175" s="22" t="s">
        <v>443</v>
      </c>
      <c r="I175" s="22" t="s">
        <v>444</v>
      </c>
      <c r="J175" s="35" t="s">
        <v>654</v>
      </c>
    </row>
    <row r="176" ht="18.75" customHeight="1" spans="1:10">
      <c r="A176" s="210" t="s">
        <v>412</v>
      </c>
      <c r="B176" s="22" t="s">
        <v>749</v>
      </c>
      <c r="C176" s="22" t="s">
        <v>438</v>
      </c>
      <c r="D176" s="22" t="s">
        <v>467</v>
      </c>
      <c r="E176" s="35" t="s">
        <v>587</v>
      </c>
      <c r="F176" s="22" t="s">
        <v>441</v>
      </c>
      <c r="G176" s="35" t="s">
        <v>499</v>
      </c>
      <c r="H176" s="22" t="s">
        <v>462</v>
      </c>
      <c r="I176" s="22" t="s">
        <v>456</v>
      </c>
      <c r="J176" s="35" t="s">
        <v>588</v>
      </c>
    </row>
    <row r="177" ht="18.75" customHeight="1" spans="1:10">
      <c r="A177" s="210" t="s">
        <v>412</v>
      </c>
      <c r="B177" s="22" t="s">
        <v>749</v>
      </c>
      <c r="C177" s="22" t="s">
        <v>451</v>
      </c>
      <c r="D177" s="22" t="s">
        <v>452</v>
      </c>
      <c r="E177" s="35" t="s">
        <v>750</v>
      </c>
      <c r="F177" s="22" t="s">
        <v>454</v>
      </c>
      <c r="G177" s="35" t="s">
        <v>455</v>
      </c>
      <c r="H177" s="22"/>
      <c r="I177" s="22" t="s">
        <v>456</v>
      </c>
      <c r="J177" s="35" t="s">
        <v>751</v>
      </c>
    </row>
    <row r="178" ht="18.75" customHeight="1" spans="1:10">
      <c r="A178" s="210" t="s">
        <v>412</v>
      </c>
      <c r="B178" s="22" t="s">
        <v>749</v>
      </c>
      <c r="C178" s="22" t="s">
        <v>458</v>
      </c>
      <c r="D178" s="22" t="s">
        <v>459</v>
      </c>
      <c r="E178" s="35" t="s">
        <v>460</v>
      </c>
      <c r="F178" s="22" t="s">
        <v>454</v>
      </c>
      <c r="G178" s="35" t="s">
        <v>461</v>
      </c>
      <c r="H178" s="22" t="s">
        <v>462</v>
      </c>
      <c r="I178" s="22" t="s">
        <v>456</v>
      </c>
      <c r="J178" s="35" t="s">
        <v>463</v>
      </c>
    </row>
    <row r="179" ht="18.75" customHeight="1" spans="1:10">
      <c r="A179" s="210" t="s">
        <v>326</v>
      </c>
      <c r="B179" s="22" t="s">
        <v>752</v>
      </c>
      <c r="C179" s="22" t="s">
        <v>438</v>
      </c>
      <c r="D179" s="22" t="s">
        <v>439</v>
      </c>
      <c r="E179" s="35" t="s">
        <v>504</v>
      </c>
      <c r="F179" s="22" t="s">
        <v>441</v>
      </c>
      <c r="G179" s="35" t="s">
        <v>442</v>
      </c>
      <c r="H179" s="22" t="s">
        <v>443</v>
      </c>
      <c r="I179" s="22" t="s">
        <v>444</v>
      </c>
      <c r="J179" s="35" t="s">
        <v>753</v>
      </c>
    </row>
    <row r="180" ht="18.75" customHeight="1" spans="1:10">
      <c r="A180" s="210" t="s">
        <v>326</v>
      </c>
      <c r="B180" s="22" t="s">
        <v>752</v>
      </c>
      <c r="C180" s="22" t="s">
        <v>438</v>
      </c>
      <c r="D180" s="22" t="s">
        <v>515</v>
      </c>
      <c r="E180" s="35" t="s">
        <v>754</v>
      </c>
      <c r="F180" s="22" t="s">
        <v>441</v>
      </c>
      <c r="G180" s="35" t="s">
        <v>499</v>
      </c>
      <c r="H180" s="22" t="s">
        <v>462</v>
      </c>
      <c r="I180" s="22" t="s">
        <v>456</v>
      </c>
      <c r="J180" s="35" t="s">
        <v>755</v>
      </c>
    </row>
    <row r="181" ht="18.75" customHeight="1" spans="1:10">
      <c r="A181" s="210" t="s">
        <v>326</v>
      </c>
      <c r="B181" s="22" t="s">
        <v>752</v>
      </c>
      <c r="C181" s="22" t="s">
        <v>451</v>
      </c>
      <c r="D181" s="22" t="s">
        <v>452</v>
      </c>
      <c r="E181" s="35" t="s">
        <v>756</v>
      </c>
      <c r="F181" s="22" t="s">
        <v>454</v>
      </c>
      <c r="G181" s="35" t="s">
        <v>757</v>
      </c>
      <c r="H181" s="22"/>
      <c r="I181" s="22" t="s">
        <v>456</v>
      </c>
      <c r="J181" s="35" t="s">
        <v>756</v>
      </c>
    </row>
    <row r="182" ht="18.75" customHeight="1" spans="1:10">
      <c r="A182" s="210" t="s">
        <v>326</v>
      </c>
      <c r="B182" s="22" t="s">
        <v>752</v>
      </c>
      <c r="C182" s="22" t="s">
        <v>458</v>
      </c>
      <c r="D182" s="22" t="s">
        <v>459</v>
      </c>
      <c r="E182" s="35" t="s">
        <v>460</v>
      </c>
      <c r="F182" s="22" t="s">
        <v>454</v>
      </c>
      <c r="G182" s="35" t="s">
        <v>461</v>
      </c>
      <c r="H182" s="22" t="s">
        <v>462</v>
      </c>
      <c r="I182" s="22" t="s">
        <v>456</v>
      </c>
      <c r="J182" s="35" t="s">
        <v>463</v>
      </c>
    </row>
    <row r="183" ht="18.75" customHeight="1" spans="1:10">
      <c r="A183" s="210" t="s">
        <v>365</v>
      </c>
      <c r="B183" s="22" t="s">
        <v>638</v>
      </c>
      <c r="C183" s="22" t="s">
        <v>438</v>
      </c>
      <c r="D183" s="22" t="s">
        <v>439</v>
      </c>
      <c r="E183" s="35" t="s">
        <v>607</v>
      </c>
      <c r="F183" s="22" t="s">
        <v>441</v>
      </c>
      <c r="G183" s="35" t="s">
        <v>442</v>
      </c>
      <c r="H183" s="22" t="s">
        <v>443</v>
      </c>
      <c r="I183" s="22" t="s">
        <v>444</v>
      </c>
      <c r="J183" s="35" t="s">
        <v>758</v>
      </c>
    </row>
    <row r="184" ht="18.75" customHeight="1" spans="1:10">
      <c r="A184" s="210" t="s">
        <v>365</v>
      </c>
      <c r="B184" s="22" t="s">
        <v>638</v>
      </c>
      <c r="C184" s="22" t="s">
        <v>438</v>
      </c>
      <c r="D184" s="22" t="s">
        <v>467</v>
      </c>
      <c r="E184" s="35" t="s">
        <v>468</v>
      </c>
      <c r="F184" s="22" t="s">
        <v>441</v>
      </c>
      <c r="G184" s="35" t="s">
        <v>469</v>
      </c>
      <c r="H184" s="22"/>
      <c r="I184" s="22" t="s">
        <v>456</v>
      </c>
      <c r="J184" s="35" t="s">
        <v>470</v>
      </c>
    </row>
    <row r="185" ht="18.75" customHeight="1" spans="1:10">
      <c r="A185" s="210" t="s">
        <v>365</v>
      </c>
      <c r="B185" s="22" t="s">
        <v>638</v>
      </c>
      <c r="C185" s="22" t="s">
        <v>438</v>
      </c>
      <c r="D185" s="22" t="s">
        <v>515</v>
      </c>
      <c r="E185" s="35" t="s">
        <v>641</v>
      </c>
      <c r="F185" s="22" t="s">
        <v>441</v>
      </c>
      <c r="G185" s="35" t="s">
        <v>517</v>
      </c>
      <c r="H185" s="22"/>
      <c r="I185" s="22" t="s">
        <v>456</v>
      </c>
      <c r="J185" s="35" t="s">
        <v>527</v>
      </c>
    </row>
    <row r="186" ht="18.75" customHeight="1" spans="1:10">
      <c r="A186" s="210" t="s">
        <v>365</v>
      </c>
      <c r="B186" s="22" t="s">
        <v>638</v>
      </c>
      <c r="C186" s="22" t="s">
        <v>451</v>
      </c>
      <c r="D186" s="22" t="s">
        <v>452</v>
      </c>
      <c r="E186" s="35" t="s">
        <v>759</v>
      </c>
      <c r="F186" s="22" t="s">
        <v>441</v>
      </c>
      <c r="G186" s="35" t="s">
        <v>472</v>
      </c>
      <c r="H186" s="22"/>
      <c r="I186" s="22" t="s">
        <v>456</v>
      </c>
      <c r="J186" s="35" t="s">
        <v>760</v>
      </c>
    </row>
    <row r="187" ht="18.75" customHeight="1" spans="1:10">
      <c r="A187" s="210" t="s">
        <v>365</v>
      </c>
      <c r="B187" s="22" t="s">
        <v>638</v>
      </c>
      <c r="C187" s="22" t="s">
        <v>458</v>
      </c>
      <c r="D187" s="22" t="s">
        <v>459</v>
      </c>
      <c r="E187" s="35" t="s">
        <v>474</v>
      </c>
      <c r="F187" s="22" t="s">
        <v>454</v>
      </c>
      <c r="G187" s="35" t="s">
        <v>461</v>
      </c>
      <c r="H187" s="22" t="s">
        <v>462</v>
      </c>
      <c r="I187" s="22" t="s">
        <v>444</v>
      </c>
      <c r="J187" s="35" t="s">
        <v>475</v>
      </c>
    </row>
    <row r="188" ht="18.75" customHeight="1" spans="1:10">
      <c r="A188" s="210" t="s">
        <v>394</v>
      </c>
      <c r="B188" s="22" t="s">
        <v>761</v>
      </c>
      <c r="C188" s="22" t="s">
        <v>438</v>
      </c>
      <c r="D188" s="22" t="s">
        <v>439</v>
      </c>
      <c r="E188" s="35" t="s">
        <v>762</v>
      </c>
      <c r="F188" s="22" t="s">
        <v>441</v>
      </c>
      <c r="G188" s="35" t="s">
        <v>740</v>
      </c>
      <c r="H188" s="22" t="s">
        <v>741</v>
      </c>
      <c r="I188" s="22" t="s">
        <v>444</v>
      </c>
      <c r="J188" s="35" t="s">
        <v>762</v>
      </c>
    </row>
    <row r="189" ht="18.75" customHeight="1" spans="1:10">
      <c r="A189" s="210" t="s">
        <v>394</v>
      </c>
      <c r="B189" s="22" t="s">
        <v>761</v>
      </c>
      <c r="C189" s="22" t="s">
        <v>438</v>
      </c>
      <c r="D189" s="22" t="s">
        <v>467</v>
      </c>
      <c r="E189" s="35" t="s">
        <v>763</v>
      </c>
      <c r="F189" s="22" t="s">
        <v>454</v>
      </c>
      <c r="G189" s="35" t="s">
        <v>634</v>
      </c>
      <c r="H189" s="22"/>
      <c r="I189" s="22" t="s">
        <v>456</v>
      </c>
      <c r="J189" s="35" t="s">
        <v>764</v>
      </c>
    </row>
    <row r="190" ht="18.75" customHeight="1" spans="1:10">
      <c r="A190" s="210" t="s">
        <v>394</v>
      </c>
      <c r="B190" s="22" t="s">
        <v>761</v>
      </c>
      <c r="C190" s="22" t="s">
        <v>438</v>
      </c>
      <c r="D190" s="22" t="s">
        <v>446</v>
      </c>
      <c r="E190" s="35" t="s">
        <v>447</v>
      </c>
      <c r="F190" s="22" t="s">
        <v>441</v>
      </c>
      <c r="G190" s="35" t="s">
        <v>765</v>
      </c>
      <c r="H190" s="22" t="s">
        <v>449</v>
      </c>
      <c r="I190" s="22" t="s">
        <v>444</v>
      </c>
      <c r="J190" s="35" t="s">
        <v>766</v>
      </c>
    </row>
    <row r="191" ht="18.75" customHeight="1" spans="1:10">
      <c r="A191" s="210" t="s">
        <v>394</v>
      </c>
      <c r="B191" s="22" t="s">
        <v>761</v>
      </c>
      <c r="C191" s="22" t="s">
        <v>451</v>
      </c>
      <c r="D191" s="22" t="s">
        <v>452</v>
      </c>
      <c r="E191" s="35" t="s">
        <v>767</v>
      </c>
      <c r="F191" s="22" t="s">
        <v>454</v>
      </c>
      <c r="G191" s="35" t="s">
        <v>455</v>
      </c>
      <c r="H191" s="22"/>
      <c r="I191" s="22" t="s">
        <v>456</v>
      </c>
      <c r="J191" s="35" t="s">
        <v>768</v>
      </c>
    </row>
    <row r="192" ht="18.75" customHeight="1" spans="1:10">
      <c r="A192" s="210" t="s">
        <v>394</v>
      </c>
      <c r="B192" s="22" t="s">
        <v>761</v>
      </c>
      <c r="C192" s="22" t="s">
        <v>458</v>
      </c>
      <c r="D192" s="22" t="s">
        <v>459</v>
      </c>
      <c r="E192" s="35" t="s">
        <v>736</v>
      </c>
      <c r="F192" s="22" t="s">
        <v>454</v>
      </c>
      <c r="G192" s="35" t="s">
        <v>461</v>
      </c>
      <c r="H192" s="22" t="s">
        <v>462</v>
      </c>
      <c r="I192" s="22" t="s">
        <v>444</v>
      </c>
      <c r="J192" s="35" t="s">
        <v>736</v>
      </c>
    </row>
    <row r="193" ht="18.75" customHeight="1" spans="1:10">
      <c r="A193" s="210" t="s">
        <v>346</v>
      </c>
      <c r="B193" s="22" t="s">
        <v>769</v>
      </c>
      <c r="C193" s="22" t="s">
        <v>438</v>
      </c>
      <c r="D193" s="22" t="s">
        <v>439</v>
      </c>
      <c r="E193" s="35" t="s">
        <v>653</v>
      </c>
      <c r="F193" s="22" t="s">
        <v>441</v>
      </c>
      <c r="G193" s="35" t="s">
        <v>442</v>
      </c>
      <c r="H193" s="22" t="s">
        <v>443</v>
      </c>
      <c r="I193" s="22" t="s">
        <v>444</v>
      </c>
      <c r="J193" s="35" t="s">
        <v>654</v>
      </c>
    </row>
    <row r="194" ht="18.75" customHeight="1" spans="1:10">
      <c r="A194" s="210" t="s">
        <v>346</v>
      </c>
      <c r="B194" s="22" t="s">
        <v>769</v>
      </c>
      <c r="C194" s="22" t="s">
        <v>438</v>
      </c>
      <c r="D194" s="22" t="s">
        <v>467</v>
      </c>
      <c r="E194" s="35" t="s">
        <v>587</v>
      </c>
      <c r="F194" s="22" t="s">
        <v>441</v>
      </c>
      <c r="G194" s="35" t="s">
        <v>469</v>
      </c>
      <c r="H194" s="22" t="s">
        <v>462</v>
      </c>
      <c r="I194" s="22" t="s">
        <v>456</v>
      </c>
      <c r="J194" s="35" t="s">
        <v>588</v>
      </c>
    </row>
    <row r="195" ht="18.75" customHeight="1" spans="1:10">
      <c r="A195" s="210" t="s">
        <v>346</v>
      </c>
      <c r="B195" s="22" t="s">
        <v>769</v>
      </c>
      <c r="C195" s="22" t="s">
        <v>451</v>
      </c>
      <c r="D195" s="22" t="s">
        <v>452</v>
      </c>
      <c r="E195" s="35" t="s">
        <v>655</v>
      </c>
      <c r="F195" s="22" t="s">
        <v>454</v>
      </c>
      <c r="G195" s="35" t="s">
        <v>455</v>
      </c>
      <c r="H195" s="22"/>
      <c r="I195" s="22" t="s">
        <v>456</v>
      </c>
      <c r="J195" s="35" t="s">
        <v>656</v>
      </c>
    </row>
    <row r="196" ht="18.75" customHeight="1" spans="1:10">
      <c r="A196" s="210" t="s">
        <v>346</v>
      </c>
      <c r="B196" s="22" t="s">
        <v>769</v>
      </c>
      <c r="C196" s="22" t="s">
        <v>458</v>
      </c>
      <c r="D196" s="22" t="s">
        <v>459</v>
      </c>
      <c r="E196" s="35" t="s">
        <v>460</v>
      </c>
      <c r="F196" s="22" t="s">
        <v>454</v>
      </c>
      <c r="G196" s="35" t="s">
        <v>461</v>
      </c>
      <c r="H196" s="22" t="s">
        <v>462</v>
      </c>
      <c r="I196" s="22" t="s">
        <v>456</v>
      </c>
      <c r="J196" s="35" t="s">
        <v>463</v>
      </c>
    </row>
    <row r="197" ht="18.75" customHeight="1" spans="1:10">
      <c r="A197" s="210" t="s">
        <v>334</v>
      </c>
      <c r="B197" s="22" t="s">
        <v>770</v>
      </c>
      <c r="C197" s="22" t="s">
        <v>438</v>
      </c>
      <c r="D197" s="22" t="s">
        <v>439</v>
      </c>
      <c r="E197" s="35" t="s">
        <v>771</v>
      </c>
      <c r="F197" s="22" t="s">
        <v>441</v>
      </c>
      <c r="G197" s="35" t="s">
        <v>442</v>
      </c>
      <c r="H197" s="22" t="s">
        <v>443</v>
      </c>
      <c r="I197" s="22" t="s">
        <v>444</v>
      </c>
      <c r="J197" s="35" t="s">
        <v>772</v>
      </c>
    </row>
    <row r="198" ht="18.75" customHeight="1" spans="1:10">
      <c r="A198" s="210" t="s">
        <v>334</v>
      </c>
      <c r="B198" s="22" t="s">
        <v>770</v>
      </c>
      <c r="C198" s="22" t="s">
        <v>438</v>
      </c>
      <c r="D198" s="22" t="s">
        <v>467</v>
      </c>
      <c r="E198" s="35" t="s">
        <v>773</v>
      </c>
      <c r="F198" s="22" t="s">
        <v>441</v>
      </c>
      <c r="G198" s="35" t="s">
        <v>469</v>
      </c>
      <c r="H198" s="22" t="s">
        <v>462</v>
      </c>
      <c r="I198" s="22" t="s">
        <v>444</v>
      </c>
      <c r="J198" s="35" t="s">
        <v>774</v>
      </c>
    </row>
    <row r="199" ht="18.75" customHeight="1" spans="1:10">
      <c r="A199" s="210" t="s">
        <v>334</v>
      </c>
      <c r="B199" s="22" t="s">
        <v>770</v>
      </c>
      <c r="C199" s="22" t="s">
        <v>451</v>
      </c>
      <c r="D199" s="22" t="s">
        <v>452</v>
      </c>
      <c r="E199" s="35" t="s">
        <v>775</v>
      </c>
      <c r="F199" s="22" t="s">
        <v>441</v>
      </c>
      <c r="G199" s="35" t="s">
        <v>776</v>
      </c>
      <c r="H199" s="22"/>
      <c r="I199" s="22" t="s">
        <v>456</v>
      </c>
      <c r="J199" s="35" t="s">
        <v>777</v>
      </c>
    </row>
    <row r="200" ht="18.75" customHeight="1" spans="1:10">
      <c r="A200" s="210" t="s">
        <v>334</v>
      </c>
      <c r="B200" s="22" t="s">
        <v>770</v>
      </c>
      <c r="C200" s="22" t="s">
        <v>458</v>
      </c>
      <c r="D200" s="22" t="s">
        <v>459</v>
      </c>
      <c r="E200" s="35" t="s">
        <v>736</v>
      </c>
      <c r="F200" s="22" t="s">
        <v>454</v>
      </c>
      <c r="G200" s="35" t="s">
        <v>461</v>
      </c>
      <c r="H200" s="22" t="s">
        <v>462</v>
      </c>
      <c r="I200" s="22" t="s">
        <v>444</v>
      </c>
      <c r="J200" s="35" t="s">
        <v>778</v>
      </c>
    </row>
    <row r="201" ht="18.75" customHeight="1" spans="1:10">
      <c r="A201" s="210" t="s">
        <v>340</v>
      </c>
      <c r="B201" s="22" t="s">
        <v>779</v>
      </c>
      <c r="C201" s="22" t="s">
        <v>438</v>
      </c>
      <c r="D201" s="22" t="s">
        <v>439</v>
      </c>
      <c r="E201" s="35" t="s">
        <v>535</v>
      </c>
      <c r="F201" s="22" t="s">
        <v>441</v>
      </c>
      <c r="G201" s="35" t="s">
        <v>780</v>
      </c>
      <c r="H201" s="22" t="s">
        <v>781</v>
      </c>
      <c r="I201" s="22" t="s">
        <v>444</v>
      </c>
      <c r="J201" s="35" t="s">
        <v>702</v>
      </c>
    </row>
    <row r="202" ht="18.75" customHeight="1" spans="1:10">
      <c r="A202" s="210" t="s">
        <v>340</v>
      </c>
      <c r="B202" s="22" t="s">
        <v>779</v>
      </c>
      <c r="C202" s="22" t="s">
        <v>438</v>
      </c>
      <c r="D202" s="22" t="s">
        <v>467</v>
      </c>
      <c r="E202" s="35" t="s">
        <v>539</v>
      </c>
      <c r="F202" s="22" t="s">
        <v>441</v>
      </c>
      <c r="G202" s="35" t="s">
        <v>469</v>
      </c>
      <c r="H202" s="22" t="s">
        <v>462</v>
      </c>
      <c r="I202" s="22" t="s">
        <v>456</v>
      </c>
      <c r="J202" s="35" t="s">
        <v>703</v>
      </c>
    </row>
    <row r="203" ht="18.75" customHeight="1" spans="1:10">
      <c r="A203" s="210" t="s">
        <v>340</v>
      </c>
      <c r="B203" s="22" t="s">
        <v>779</v>
      </c>
      <c r="C203" s="22" t="s">
        <v>451</v>
      </c>
      <c r="D203" s="22" t="s">
        <v>452</v>
      </c>
      <c r="E203" s="35" t="s">
        <v>541</v>
      </c>
      <c r="F203" s="22" t="s">
        <v>441</v>
      </c>
      <c r="G203" s="35" t="s">
        <v>510</v>
      </c>
      <c r="H203" s="22" t="s">
        <v>462</v>
      </c>
      <c r="I203" s="22" t="s">
        <v>456</v>
      </c>
      <c r="J203" s="35" t="s">
        <v>542</v>
      </c>
    </row>
    <row r="204" ht="18.75" customHeight="1" spans="1:10">
      <c r="A204" s="210" t="s">
        <v>340</v>
      </c>
      <c r="B204" s="22" t="s">
        <v>779</v>
      </c>
      <c r="C204" s="22" t="s">
        <v>458</v>
      </c>
      <c r="D204" s="22" t="s">
        <v>459</v>
      </c>
      <c r="E204" s="35" t="s">
        <v>459</v>
      </c>
      <c r="F204" s="22" t="s">
        <v>454</v>
      </c>
      <c r="G204" s="35" t="s">
        <v>499</v>
      </c>
      <c r="H204" s="22" t="s">
        <v>462</v>
      </c>
      <c r="I204" s="22" t="s">
        <v>456</v>
      </c>
      <c r="J204" s="35" t="s">
        <v>475</v>
      </c>
    </row>
    <row r="205" ht="18.75" customHeight="1" spans="1:10">
      <c r="A205" s="210" t="s">
        <v>390</v>
      </c>
      <c r="B205" s="22" t="s">
        <v>782</v>
      </c>
      <c r="C205" s="22" t="s">
        <v>438</v>
      </c>
      <c r="D205" s="22" t="s">
        <v>439</v>
      </c>
      <c r="E205" s="35" t="s">
        <v>653</v>
      </c>
      <c r="F205" s="22" t="s">
        <v>441</v>
      </c>
      <c r="G205" s="35" t="s">
        <v>442</v>
      </c>
      <c r="H205" s="22" t="s">
        <v>443</v>
      </c>
      <c r="I205" s="22" t="s">
        <v>444</v>
      </c>
      <c r="J205" s="35" t="s">
        <v>654</v>
      </c>
    </row>
    <row r="206" ht="18.75" customHeight="1" spans="1:10">
      <c r="A206" s="210" t="s">
        <v>390</v>
      </c>
      <c r="B206" s="22" t="s">
        <v>782</v>
      </c>
      <c r="C206" s="22" t="s">
        <v>438</v>
      </c>
      <c r="D206" s="22" t="s">
        <v>467</v>
      </c>
      <c r="E206" s="35" t="s">
        <v>587</v>
      </c>
      <c r="F206" s="22" t="s">
        <v>441</v>
      </c>
      <c r="G206" s="35" t="s">
        <v>469</v>
      </c>
      <c r="H206" s="22" t="s">
        <v>462</v>
      </c>
      <c r="I206" s="22" t="s">
        <v>456</v>
      </c>
      <c r="J206" s="35" t="s">
        <v>783</v>
      </c>
    </row>
    <row r="207" ht="18.75" customHeight="1" spans="1:10">
      <c r="A207" s="210" t="s">
        <v>390</v>
      </c>
      <c r="B207" s="22" t="s">
        <v>782</v>
      </c>
      <c r="C207" s="22" t="s">
        <v>451</v>
      </c>
      <c r="D207" s="22" t="s">
        <v>452</v>
      </c>
      <c r="E207" s="35" t="s">
        <v>655</v>
      </c>
      <c r="F207" s="22" t="s">
        <v>454</v>
      </c>
      <c r="G207" s="35" t="s">
        <v>455</v>
      </c>
      <c r="H207" s="22"/>
      <c r="I207" s="22" t="s">
        <v>456</v>
      </c>
      <c r="J207" s="35" t="s">
        <v>656</v>
      </c>
    </row>
    <row r="208" ht="18.75" customHeight="1" spans="1:10">
      <c r="A208" s="210" t="s">
        <v>390</v>
      </c>
      <c r="B208" s="22" t="s">
        <v>782</v>
      </c>
      <c r="C208" s="22" t="s">
        <v>458</v>
      </c>
      <c r="D208" s="22" t="s">
        <v>459</v>
      </c>
      <c r="E208" s="35" t="s">
        <v>460</v>
      </c>
      <c r="F208" s="22" t="s">
        <v>454</v>
      </c>
      <c r="G208" s="35" t="s">
        <v>461</v>
      </c>
      <c r="H208" s="22" t="s">
        <v>462</v>
      </c>
      <c r="I208" s="22" t="s">
        <v>456</v>
      </c>
      <c r="J208" s="35" t="s">
        <v>463</v>
      </c>
    </row>
    <row r="209" ht="18.75" customHeight="1" spans="1:10">
      <c r="A209" s="210" t="s">
        <v>373</v>
      </c>
      <c r="B209" s="22" t="s">
        <v>784</v>
      </c>
      <c r="C209" s="22" t="s">
        <v>438</v>
      </c>
      <c r="D209" s="22" t="s">
        <v>439</v>
      </c>
      <c r="E209" s="35" t="s">
        <v>653</v>
      </c>
      <c r="F209" s="22" t="s">
        <v>441</v>
      </c>
      <c r="G209" s="35" t="s">
        <v>442</v>
      </c>
      <c r="H209" s="22" t="s">
        <v>443</v>
      </c>
      <c r="I209" s="22" t="s">
        <v>444</v>
      </c>
      <c r="J209" s="35" t="s">
        <v>654</v>
      </c>
    </row>
    <row r="210" ht="18.75" customHeight="1" spans="1:10">
      <c r="A210" s="210" t="s">
        <v>373</v>
      </c>
      <c r="B210" s="22" t="s">
        <v>785</v>
      </c>
      <c r="C210" s="22" t="s">
        <v>438</v>
      </c>
      <c r="D210" s="22" t="s">
        <v>467</v>
      </c>
      <c r="E210" s="35" t="s">
        <v>587</v>
      </c>
      <c r="F210" s="22" t="s">
        <v>441</v>
      </c>
      <c r="G210" s="35" t="s">
        <v>469</v>
      </c>
      <c r="H210" s="22" t="s">
        <v>462</v>
      </c>
      <c r="I210" s="22" t="s">
        <v>456</v>
      </c>
      <c r="J210" s="35" t="s">
        <v>588</v>
      </c>
    </row>
    <row r="211" ht="18.75" customHeight="1" spans="1:10">
      <c r="A211" s="210" t="s">
        <v>373</v>
      </c>
      <c r="B211" s="22" t="s">
        <v>785</v>
      </c>
      <c r="C211" s="22" t="s">
        <v>451</v>
      </c>
      <c r="D211" s="22" t="s">
        <v>452</v>
      </c>
      <c r="E211" s="35" t="s">
        <v>786</v>
      </c>
      <c r="F211" s="22" t="s">
        <v>454</v>
      </c>
      <c r="G211" s="35" t="s">
        <v>455</v>
      </c>
      <c r="H211" s="22"/>
      <c r="I211" s="22" t="s">
        <v>456</v>
      </c>
      <c r="J211" s="35" t="s">
        <v>787</v>
      </c>
    </row>
    <row r="212" ht="18.75" customHeight="1" spans="1:10">
      <c r="A212" s="210" t="s">
        <v>373</v>
      </c>
      <c r="B212" s="22" t="s">
        <v>785</v>
      </c>
      <c r="C212" s="22" t="s">
        <v>458</v>
      </c>
      <c r="D212" s="22" t="s">
        <v>459</v>
      </c>
      <c r="E212" s="35" t="s">
        <v>460</v>
      </c>
      <c r="F212" s="22" t="s">
        <v>454</v>
      </c>
      <c r="G212" s="35" t="s">
        <v>461</v>
      </c>
      <c r="H212" s="22" t="s">
        <v>462</v>
      </c>
      <c r="I212" s="22" t="s">
        <v>456</v>
      </c>
      <c r="J212" s="35" t="s">
        <v>463</v>
      </c>
    </row>
    <row r="213" ht="18.75" customHeight="1" spans="1:10">
      <c r="A213" s="210" t="s">
        <v>363</v>
      </c>
      <c r="B213" s="22" t="s">
        <v>788</v>
      </c>
      <c r="C213" s="22" t="s">
        <v>438</v>
      </c>
      <c r="D213" s="22" t="s">
        <v>439</v>
      </c>
      <c r="E213" s="35" t="s">
        <v>789</v>
      </c>
      <c r="F213" s="22" t="s">
        <v>441</v>
      </c>
      <c r="G213" s="35" t="s">
        <v>164</v>
      </c>
      <c r="H213" s="22" t="s">
        <v>443</v>
      </c>
      <c r="I213" s="22" t="s">
        <v>444</v>
      </c>
      <c r="J213" s="35" t="s">
        <v>790</v>
      </c>
    </row>
    <row r="214" ht="18.75" customHeight="1" spans="1:10">
      <c r="A214" s="210" t="s">
        <v>363</v>
      </c>
      <c r="B214" s="22" t="s">
        <v>788</v>
      </c>
      <c r="C214" s="22" t="s">
        <v>438</v>
      </c>
      <c r="D214" s="22" t="s">
        <v>467</v>
      </c>
      <c r="E214" s="35" t="s">
        <v>715</v>
      </c>
      <c r="F214" s="22" t="s">
        <v>441</v>
      </c>
      <c r="G214" s="35" t="s">
        <v>469</v>
      </c>
      <c r="H214" s="22" t="s">
        <v>462</v>
      </c>
      <c r="I214" s="22" t="s">
        <v>456</v>
      </c>
      <c r="J214" s="35" t="s">
        <v>791</v>
      </c>
    </row>
    <row r="215" ht="18.75" customHeight="1" spans="1:10">
      <c r="A215" s="210" t="s">
        <v>363</v>
      </c>
      <c r="B215" s="22" t="s">
        <v>788</v>
      </c>
      <c r="C215" s="22" t="s">
        <v>438</v>
      </c>
      <c r="D215" s="22" t="s">
        <v>515</v>
      </c>
      <c r="E215" s="35" t="s">
        <v>792</v>
      </c>
      <c r="F215" s="22" t="s">
        <v>441</v>
      </c>
      <c r="G215" s="35" t="s">
        <v>517</v>
      </c>
      <c r="H215" s="22" t="s">
        <v>462</v>
      </c>
      <c r="I215" s="22" t="s">
        <v>456</v>
      </c>
      <c r="J215" s="35" t="s">
        <v>792</v>
      </c>
    </row>
    <row r="216" ht="18.75" customHeight="1" spans="1:10">
      <c r="A216" s="210" t="s">
        <v>363</v>
      </c>
      <c r="B216" s="22" t="s">
        <v>788</v>
      </c>
      <c r="C216" s="22" t="s">
        <v>451</v>
      </c>
      <c r="D216" s="22" t="s">
        <v>452</v>
      </c>
      <c r="E216" s="35" t="s">
        <v>541</v>
      </c>
      <c r="F216" s="22" t="s">
        <v>441</v>
      </c>
      <c r="G216" s="35" t="s">
        <v>510</v>
      </c>
      <c r="H216" s="22" t="s">
        <v>462</v>
      </c>
      <c r="I216" s="22" t="s">
        <v>456</v>
      </c>
      <c r="J216" s="35" t="s">
        <v>541</v>
      </c>
    </row>
    <row r="217" ht="18.75" customHeight="1" spans="1:10">
      <c r="A217" s="210" t="s">
        <v>363</v>
      </c>
      <c r="B217" s="22" t="s">
        <v>788</v>
      </c>
      <c r="C217" s="22" t="s">
        <v>458</v>
      </c>
      <c r="D217" s="22" t="s">
        <v>459</v>
      </c>
      <c r="E217" s="35" t="s">
        <v>474</v>
      </c>
      <c r="F217" s="22" t="s">
        <v>454</v>
      </c>
      <c r="G217" s="35" t="s">
        <v>461</v>
      </c>
      <c r="H217" s="22" t="s">
        <v>462</v>
      </c>
      <c r="I217" s="22" t="s">
        <v>444</v>
      </c>
      <c r="J217" s="35" t="s">
        <v>474</v>
      </c>
    </row>
    <row r="218" ht="18.75" customHeight="1" spans="1:10">
      <c r="A218" s="210" t="s">
        <v>367</v>
      </c>
      <c r="B218" s="22" t="s">
        <v>793</v>
      </c>
      <c r="C218" s="22" t="s">
        <v>438</v>
      </c>
      <c r="D218" s="22" t="s">
        <v>439</v>
      </c>
      <c r="E218" s="35" t="s">
        <v>789</v>
      </c>
      <c r="F218" s="22" t="s">
        <v>441</v>
      </c>
      <c r="G218" s="35" t="s">
        <v>164</v>
      </c>
      <c r="H218" s="22" t="s">
        <v>443</v>
      </c>
      <c r="I218" s="22" t="s">
        <v>444</v>
      </c>
      <c r="J218" s="35" t="s">
        <v>789</v>
      </c>
    </row>
    <row r="219" ht="18.75" customHeight="1" spans="1:10">
      <c r="A219" s="210" t="s">
        <v>367</v>
      </c>
      <c r="B219" s="22" t="s">
        <v>793</v>
      </c>
      <c r="C219" s="22" t="s">
        <v>438</v>
      </c>
      <c r="D219" s="22" t="s">
        <v>467</v>
      </c>
      <c r="E219" s="35" t="s">
        <v>715</v>
      </c>
      <c r="F219" s="22" t="s">
        <v>441</v>
      </c>
      <c r="G219" s="35" t="s">
        <v>469</v>
      </c>
      <c r="H219" s="22" t="s">
        <v>462</v>
      </c>
      <c r="I219" s="22" t="s">
        <v>456</v>
      </c>
      <c r="J219" s="35" t="s">
        <v>715</v>
      </c>
    </row>
    <row r="220" ht="18.75" customHeight="1" spans="1:10">
      <c r="A220" s="210" t="s">
        <v>367</v>
      </c>
      <c r="B220" s="22" t="s">
        <v>793</v>
      </c>
      <c r="C220" s="22" t="s">
        <v>438</v>
      </c>
      <c r="D220" s="22" t="s">
        <v>515</v>
      </c>
      <c r="E220" s="35" t="s">
        <v>792</v>
      </c>
      <c r="F220" s="22" t="s">
        <v>441</v>
      </c>
      <c r="G220" s="35" t="s">
        <v>517</v>
      </c>
      <c r="H220" s="22" t="s">
        <v>462</v>
      </c>
      <c r="I220" s="22" t="s">
        <v>456</v>
      </c>
      <c r="J220" s="35" t="s">
        <v>792</v>
      </c>
    </row>
    <row r="221" ht="18.75" customHeight="1" spans="1:10">
      <c r="A221" s="210" t="s">
        <v>367</v>
      </c>
      <c r="B221" s="22" t="s">
        <v>793</v>
      </c>
      <c r="C221" s="22" t="s">
        <v>451</v>
      </c>
      <c r="D221" s="22" t="s">
        <v>452</v>
      </c>
      <c r="E221" s="35" t="s">
        <v>541</v>
      </c>
      <c r="F221" s="22" t="s">
        <v>441</v>
      </c>
      <c r="G221" s="35" t="s">
        <v>510</v>
      </c>
      <c r="H221" s="22" t="s">
        <v>462</v>
      </c>
      <c r="I221" s="22" t="s">
        <v>456</v>
      </c>
      <c r="J221" s="35" t="s">
        <v>541</v>
      </c>
    </row>
    <row r="222" ht="18.75" customHeight="1" spans="1:10">
      <c r="A222" s="210" t="s">
        <v>367</v>
      </c>
      <c r="B222" s="22" t="s">
        <v>793</v>
      </c>
      <c r="C222" s="22" t="s">
        <v>458</v>
      </c>
      <c r="D222" s="22" t="s">
        <v>459</v>
      </c>
      <c r="E222" s="35" t="s">
        <v>736</v>
      </c>
      <c r="F222" s="22" t="s">
        <v>454</v>
      </c>
      <c r="G222" s="35" t="s">
        <v>794</v>
      </c>
      <c r="H222" s="22" t="s">
        <v>462</v>
      </c>
      <c r="I222" s="22" t="s">
        <v>444</v>
      </c>
      <c r="J222" s="35" t="s">
        <v>736</v>
      </c>
    </row>
    <row r="223" ht="18.75" customHeight="1" spans="1:10">
      <c r="A223" s="210" t="s">
        <v>354</v>
      </c>
      <c r="B223" s="22" t="s">
        <v>713</v>
      </c>
      <c r="C223" s="22" t="s">
        <v>438</v>
      </c>
      <c r="D223" s="22" t="s">
        <v>439</v>
      </c>
      <c r="E223" s="35" t="s">
        <v>795</v>
      </c>
      <c r="F223" s="22" t="s">
        <v>454</v>
      </c>
      <c r="G223" s="35" t="s">
        <v>164</v>
      </c>
      <c r="H223" s="22" t="s">
        <v>443</v>
      </c>
      <c r="I223" s="22" t="s">
        <v>444</v>
      </c>
      <c r="J223" s="35" t="s">
        <v>795</v>
      </c>
    </row>
    <row r="224" ht="18.75" customHeight="1" spans="1:10">
      <c r="A224" s="210" t="s">
        <v>354</v>
      </c>
      <c r="B224" s="22" t="s">
        <v>713</v>
      </c>
      <c r="C224" s="22" t="s">
        <v>438</v>
      </c>
      <c r="D224" s="22" t="s">
        <v>467</v>
      </c>
      <c r="E224" s="35" t="s">
        <v>796</v>
      </c>
      <c r="F224" s="22" t="s">
        <v>441</v>
      </c>
      <c r="G224" s="35" t="s">
        <v>469</v>
      </c>
      <c r="H224" s="22" t="s">
        <v>462</v>
      </c>
      <c r="I224" s="22" t="s">
        <v>456</v>
      </c>
      <c r="J224" s="35" t="s">
        <v>715</v>
      </c>
    </row>
    <row r="225" ht="18.75" customHeight="1" spans="1:10">
      <c r="A225" s="210" t="s">
        <v>354</v>
      </c>
      <c r="B225" s="22" t="s">
        <v>713</v>
      </c>
      <c r="C225" s="22" t="s">
        <v>438</v>
      </c>
      <c r="D225" s="22" t="s">
        <v>515</v>
      </c>
      <c r="E225" s="35" t="s">
        <v>717</v>
      </c>
      <c r="F225" s="22" t="s">
        <v>441</v>
      </c>
      <c r="G225" s="35" t="s">
        <v>517</v>
      </c>
      <c r="H225" s="22" t="s">
        <v>462</v>
      </c>
      <c r="I225" s="22" t="s">
        <v>444</v>
      </c>
      <c r="J225" s="35" t="s">
        <v>797</v>
      </c>
    </row>
    <row r="226" ht="18.75" customHeight="1" spans="1:10">
      <c r="A226" s="210" t="s">
        <v>354</v>
      </c>
      <c r="B226" s="22" t="s">
        <v>713</v>
      </c>
      <c r="C226" s="22" t="s">
        <v>451</v>
      </c>
      <c r="D226" s="22" t="s">
        <v>508</v>
      </c>
      <c r="E226" s="35" t="s">
        <v>719</v>
      </c>
      <c r="F226" s="22" t="s">
        <v>454</v>
      </c>
      <c r="G226" s="35" t="s">
        <v>472</v>
      </c>
      <c r="H226" s="22" t="s">
        <v>462</v>
      </c>
      <c r="I226" s="22" t="s">
        <v>444</v>
      </c>
      <c r="J226" s="35" t="s">
        <v>719</v>
      </c>
    </row>
    <row r="227" ht="18.75" customHeight="1" spans="1:10">
      <c r="A227" s="210" t="s">
        <v>354</v>
      </c>
      <c r="B227" s="22" t="s">
        <v>713</v>
      </c>
      <c r="C227" s="22" t="s">
        <v>458</v>
      </c>
      <c r="D227" s="22" t="s">
        <v>459</v>
      </c>
      <c r="E227" s="35" t="s">
        <v>474</v>
      </c>
      <c r="F227" s="22" t="s">
        <v>454</v>
      </c>
      <c r="G227" s="35" t="s">
        <v>794</v>
      </c>
      <c r="H227" s="22" t="s">
        <v>462</v>
      </c>
      <c r="I227" s="22" t="s">
        <v>444</v>
      </c>
      <c r="J227" s="35" t="s">
        <v>474</v>
      </c>
    </row>
  </sheetData>
  <mergeCells count="100">
    <mergeCell ref="A3:J3"/>
    <mergeCell ref="A4:H4"/>
    <mergeCell ref="A9:A12"/>
    <mergeCell ref="A13:A16"/>
    <mergeCell ref="A17:A21"/>
    <mergeCell ref="A22:A26"/>
    <mergeCell ref="A27:A30"/>
    <mergeCell ref="A31:A35"/>
    <mergeCell ref="A36:A40"/>
    <mergeCell ref="A41:A44"/>
    <mergeCell ref="A45:A48"/>
    <mergeCell ref="A49:A53"/>
    <mergeCell ref="A54:A57"/>
    <mergeCell ref="A58:A62"/>
    <mergeCell ref="A63:A66"/>
    <mergeCell ref="A67:A71"/>
    <mergeCell ref="A72:A75"/>
    <mergeCell ref="A76:A79"/>
    <mergeCell ref="A80:A84"/>
    <mergeCell ref="A85:A88"/>
    <mergeCell ref="A89:A93"/>
    <mergeCell ref="A94:A98"/>
    <mergeCell ref="A99:A102"/>
    <mergeCell ref="A103:A106"/>
    <mergeCell ref="A107:A110"/>
    <mergeCell ref="A111:A115"/>
    <mergeCell ref="A116:A120"/>
    <mergeCell ref="A121:A124"/>
    <mergeCell ref="A125:A128"/>
    <mergeCell ref="A129:A132"/>
    <mergeCell ref="A133:A136"/>
    <mergeCell ref="A137:A141"/>
    <mergeCell ref="A142:A145"/>
    <mergeCell ref="A146:A150"/>
    <mergeCell ref="A151:A155"/>
    <mergeCell ref="A156:A159"/>
    <mergeCell ref="A160:A165"/>
    <mergeCell ref="A166:A170"/>
    <mergeCell ref="A171:A174"/>
    <mergeCell ref="A175:A178"/>
    <mergeCell ref="A179:A182"/>
    <mergeCell ref="A183:A187"/>
    <mergeCell ref="A188:A192"/>
    <mergeCell ref="A193:A196"/>
    <mergeCell ref="A197:A200"/>
    <mergeCell ref="A201:A204"/>
    <mergeCell ref="A205:A208"/>
    <mergeCell ref="A209:A212"/>
    <mergeCell ref="A213:A217"/>
    <mergeCell ref="A218:A222"/>
    <mergeCell ref="A223:A227"/>
    <mergeCell ref="B9:B12"/>
    <mergeCell ref="B13:B16"/>
    <mergeCell ref="B17:B21"/>
    <mergeCell ref="B22:B26"/>
    <mergeCell ref="B27:B30"/>
    <mergeCell ref="B31:B35"/>
    <mergeCell ref="B36:B40"/>
    <mergeCell ref="B41:B44"/>
    <mergeCell ref="B45:B48"/>
    <mergeCell ref="B49:B53"/>
    <mergeCell ref="B54:B57"/>
    <mergeCell ref="B58:B62"/>
    <mergeCell ref="B63:B66"/>
    <mergeCell ref="B67:B71"/>
    <mergeCell ref="B72:B75"/>
    <mergeCell ref="B76:B79"/>
    <mergeCell ref="B80:B84"/>
    <mergeCell ref="B85:B88"/>
    <mergeCell ref="B89:B93"/>
    <mergeCell ref="B94:B98"/>
    <mergeCell ref="B99:B102"/>
    <mergeCell ref="B103:B106"/>
    <mergeCell ref="B107:B110"/>
    <mergeCell ref="B111:B115"/>
    <mergeCell ref="B116:B120"/>
    <mergeCell ref="B121:B124"/>
    <mergeCell ref="B125:B128"/>
    <mergeCell ref="B129:B132"/>
    <mergeCell ref="B133:B136"/>
    <mergeCell ref="B137:B141"/>
    <mergeCell ref="B142:B145"/>
    <mergeCell ref="B146:B150"/>
    <mergeCell ref="B151:B155"/>
    <mergeCell ref="B156:B159"/>
    <mergeCell ref="B160:B165"/>
    <mergeCell ref="B166:B170"/>
    <mergeCell ref="B171:B174"/>
    <mergeCell ref="B175:B178"/>
    <mergeCell ref="B179:B182"/>
    <mergeCell ref="B183:B187"/>
    <mergeCell ref="B188:B192"/>
    <mergeCell ref="B193:B196"/>
    <mergeCell ref="B197:B200"/>
    <mergeCell ref="B201:B204"/>
    <mergeCell ref="B205:B208"/>
    <mergeCell ref="B209:B212"/>
    <mergeCell ref="B213:B217"/>
    <mergeCell ref="B218:B222"/>
    <mergeCell ref="B223:B22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Ai meng.Sai sou</cp:lastModifiedBy>
  <dcterms:created xsi:type="dcterms:W3CDTF">2025-02-06T12:01:00Z</dcterms:created>
  <dcterms:modified xsi:type="dcterms:W3CDTF">2025-02-08T07:26:34Z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9EF7973344544E3390D8C5110C026E4B_12</vt:lpwstr>
  </property>
</Properties>
</file>