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<sst xmlns="http://schemas.openxmlformats.org/spreadsheetml/2006/main" count="1123" uniqueCount="448">
  <si>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</si>
  <si>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</si>
  <si>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</si>
  <si>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</si>
  <si>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</si>
  <si>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</si>
  <si>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</si>
  <si>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</si>
  <si>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</si>
  <si>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</si>
  <si>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</si>
  <si>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</si>
  <si>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</si>
  <si>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</si>
  <si>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</si>
  <si>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</si>
  <si>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</si>
  <si>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</si>
  <si>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</si>
  <si>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</si>
  <si>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</si>
  <si>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</si>
  <si>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</si>
  <si>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</si>
  <si>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</si>
  <si>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</si>
  <si>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</si>
  <si>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</si>
  <si>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</si>
  <si>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</si>
  <si>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</si>
  <si>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</si>
  <si>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</si>
  <si>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</si>
  <si>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</si>
  <si>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</si>
  <si>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</si>
  <si>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</si>
  <si>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</si>
  <si>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</si>
  <si>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</si>
  <si>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</si>
  <si>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</si>
  <si>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</si>
  <si>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</si>
  <si>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</si>
  <si>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</si>
  <si>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</si>
  <si>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</si>
  <si>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</si>
  <si>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</si>
  <si>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</si>
  <si>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</si>
  <si>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</si>
  <si>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</si>
  <si>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</si>
  <si>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</si>
  <si>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</si>
  <si>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</si>
  <si>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</si>
  <si>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</si>
  <si>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</si>
  <si>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</si>
  <si>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</si>
  <si>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</si>
  <si>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</si>
  <si>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</si>
  <si>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</si>
  <si>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</si>
  <si>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</t>
  </si>
  <si>
    <t>中国共产党耿马傣族佤族自治县委员会社会工作部</t>
  </si>
  <si>
    <t>451001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</si>
  <si>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</si>
  <si>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</si>
  <si>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</si>
  <si>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</si>
  <si>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</si>
  <si>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</si>
  <si>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</si>
  <si>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</si>
  <si>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</si>
  <si>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</si>
  <si>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</si>
  <si>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</si>
  <si>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</si>
  <si>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</si>
  <si>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</si>
  <si>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2013901</t>
  </si>
  <si>
    <t>2013902</t>
  </si>
  <si>
    <t>2013904</t>
  </si>
  <si>
    <t>2013999</t>
  </si>
  <si>
    <t>20140</t>
  </si>
  <si>
    <t>2014002</t>
  </si>
  <si>
    <t>208</t>
  </si>
  <si>
    <t>社会保障和就业支出</t>
  </si>
  <si>
    <t>20805</t>
  </si>
  <si>
    <t>2080505</t>
  </si>
  <si>
    <t>20825</t>
  </si>
  <si>
    <t>2082502</t>
  </si>
  <si>
    <t>210</t>
  </si>
  <si>
    <t>卫生健康支出</t>
  </si>
  <si>
    <t>21011</t>
  </si>
  <si>
    <t>2101101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</si>
  <si>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</si>
  <si>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</si>
  <si>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</si>
  <si>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</si>
  <si>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</si>
  <si>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</si>
  <si>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</si>
  <si>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</si>
  <si>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</si>
  <si>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</si>
  <si>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</si>
  <si>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</si>
  <si>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</si>
  <si>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</si>
  <si>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</si>
  <si>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</si>
  <si>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</si>
  <si>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</si>
  <si>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</si>
  <si>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</si>
  <si>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</si>
  <si>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</si>
  <si>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</si>
  <si>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</si>
  <si>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</si>
  <si>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</si>
  <si>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</si>
  <si>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</si>
  <si>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</si>
  <si>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</si>
  <si>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</si>
  <si>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</si>
  <si>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</si>
  <si>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</si>
  <si>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</si>
  <si>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</si>
  <si>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</si>
  <si>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</si>
  <si>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</si>
  <si>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</si>
  <si>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</si>
  <si>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</si>
  <si>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</si>
  <si>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</si>
  <si>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</si>
  <si>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</si>
  <si>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</si>
  <si>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</si>
  <si>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</si>
  <si>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</si>
  <si>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</si>
  <si>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</si>
  <si>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社会工作事务</t>
  </si>
  <si>
    <t>行政运行</t>
  </si>
  <si>
    <t>一般行政管理事务</t>
  </si>
  <si>
    <t>专项业务</t>
  </si>
  <si>
    <t>其他社会工作事务支出</t>
  </si>
  <si>
    <t>信访事务</t>
  </si>
  <si>
    <t>行政事业单位养老支出</t>
  </si>
  <si>
    <t>机关事业单位基本养老保险缴费支出</t>
  </si>
  <si>
    <t>其他生活救助</t>
  </si>
  <si>
    <t>其他农村生活救助</t>
  </si>
  <si>
    <t>行政事业单位医疗</t>
  </si>
  <si>
    <t>行政单位医疗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</si>
  <si>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</si>
  <si>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</si>
  <si>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</si>
  <si>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</si>
  <si>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</si>
  <si>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</si>
  <si>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</si>
  <si>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</si>
  <si>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</si>
  <si>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</si>
  <si>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</si>
  <si>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</si>
  <si>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</si>
  <si>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</si>
  <si>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</si>
  <si>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</si>
  <si>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</si>
  <si>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</si>
  <si>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</si>
  <si>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</si>
  <si>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</si>
  <si>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</si>
  <si>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</si>
  <si>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</si>
  <si>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</si>
  <si>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</si>
  <si>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</si>
  <si>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</si>
  <si>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</si>
  <si>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</si>
  <si>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</si>
  <si>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</si>
  <si>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</si>
  <si>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</si>
  <si>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530926251100003815421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</si>
  <si>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</si>
  <si>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</si>
  <si>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</si>
  <si>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</si>
  <si>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</si>
  <si>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</si>
  <si>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</si>
  <si>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530926251100003815404</t>
  </si>
  <si>
    <t>行政人员绩效考核奖励（2017年提高部分）</t>
  </si>
  <si>
    <t>530926251100003815405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</si>
  <si>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</si>
  <si>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</si>
  <si>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</si>
  <si>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</si>
  <si>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</si>
  <si>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</si>
  <si>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</si>
  <si>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</si>
  <si>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</si>
  <si>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</si>
  <si>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</si>
  <si>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</si>
  <si>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</si>
  <si>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</si>
  <si>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</si>
  <si>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</si>
  <si>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</si>
  <si>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530926251100003815406</t>
  </si>
  <si>
    <t>30113</t>
  </si>
  <si>
    <t>530926251100003815432</t>
  </si>
  <si>
    <t>一般公用经费</t>
  </si>
  <si>
    <t>30201</t>
  </si>
  <si>
    <t>办公费</t>
  </si>
  <si>
    <t>30207</t>
  </si>
  <si>
    <t>邮电费</t>
  </si>
  <si>
    <t>30211</t>
  </si>
  <si>
    <t>差旅费</t>
  </si>
  <si>
    <t>530926251100003815409</t>
  </si>
  <si>
    <t>公务接待费（公用经费）</t>
  </si>
  <si>
    <t>30217</t>
  </si>
  <si>
    <t>30205</t>
  </si>
  <si>
    <t>水费</t>
  </si>
  <si>
    <t>30206</t>
  </si>
  <si>
    <t>电费</t>
  </si>
  <si>
    <t>530926251100003815411</t>
  </si>
  <si>
    <t>工会经费</t>
  </si>
  <si>
    <t>30228</t>
  </si>
  <si>
    <t>530926251100003815423</t>
  </si>
  <si>
    <t>公务用车运行维护费</t>
  </si>
  <si>
    <t>30231</t>
  </si>
  <si>
    <t>530926251100003815410</t>
  </si>
  <si>
    <t>行政人员公务交通补贴</t>
  </si>
  <si>
    <t>30239</t>
  </si>
  <si>
    <t>其他交通费用</t>
  </si>
  <si>
    <t>530926251100003820974</t>
  </si>
  <si>
    <t>农村原大队一级部分离职半脱产干部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</si>
  <si>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</si>
  <si>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</si>
  <si>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</si>
  <si>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</si>
  <si>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</si>
  <si>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</si>
  <si>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</si>
  <si>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</si>
  <si>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</si>
  <si>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</si>
  <si>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</si>
  <si>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</si>
  <si>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</si>
  <si>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530926251100004075394</t>
  </si>
  <si>
    <t>两新党组织工作经费</t>
  </si>
  <si>
    <t>530926251100003812272</t>
  </si>
  <si>
    <t>信访工作经费</t>
  </si>
  <si>
    <t>530926251100003812578</t>
  </si>
  <si>
    <t>自然村长工作经费</t>
  </si>
  <si>
    <t>530926251100003812036</t>
  </si>
  <si>
    <t>30215</t>
  </si>
  <si>
    <t>会议费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</si>
  <si>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</si>
  <si>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</si>
  <si>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</si>
  <si>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</si>
  <si>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</si>
  <si>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</si>
  <si>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</si>
  <si>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</si>
  <si>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</si>
  <si>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</si>
  <si>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</si>
  <si>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</si>
  <si>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</si>
  <si>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“自然村长”由县委社会工作部牵头，抽调人员集中办公，按照“每月一次调研督导、每季度全覆盖一轮次”工作要求开展工作，在保障方面，市、县(区)财政分级负责，按照每人5000元/年的标准安排工作经费，参照同级驻村工作队员补贴标准，按实际选派天数核定发放生活补助，保证按时足额拨付到位的要求。</t>
  </si>
  <si>
    <t>产出指标</t>
  </si>
  <si>
    <t>数量指标</t>
  </si>
  <si>
    <t>组织培训班次</t>
  </si>
  <si>
    <t>&gt;=</t>
  </si>
  <si>
    <t>次</t>
  </si>
  <si>
    <t>定量指标</t>
  </si>
  <si>
    <t>按年初工作计划预算测算</t>
  </si>
  <si>
    <t>组织业务培训次数</t>
  </si>
  <si>
    <t>1次</t>
  </si>
  <si>
    <t>培训参加人次</t>
  </si>
  <si>
    <t>200</t>
  </si>
  <si>
    <t>人</t>
  </si>
  <si>
    <t>质量指标</t>
  </si>
  <si>
    <t>培训覆盖率</t>
  </si>
  <si>
    <t>95</t>
  </si>
  <si>
    <t>%</t>
  </si>
  <si>
    <t>专题培训及时性</t>
  </si>
  <si>
    <t>按年初工作计划预算测算，按年末工作总结</t>
  </si>
  <si>
    <t>时效指标</t>
  </si>
  <si>
    <t>检查（核查）任务及时完成率</t>
  </si>
  <si>
    <t>90</t>
  </si>
  <si>
    <t>反映是否按时完成检查核查任务。
检查任务及时完成率=及时完成检查（核查）任务数/完成检查（核查）任务数*100%</t>
  </si>
  <si>
    <t>效益指标</t>
  </si>
  <si>
    <t>社会效益</t>
  </si>
  <si>
    <t>项目实施地脱贫农户受益率</t>
  </si>
  <si>
    <t>100</t>
  </si>
  <si>
    <t>可持续影响</t>
  </si>
  <si>
    <t>问题整改落实率</t>
  </si>
  <si>
    <t>反映检查核查发现问题的整改落实情况。
问题整改落实率=（实际整改问题数/现场检查发现问题数）*100%</t>
  </si>
  <si>
    <t>满意度指标</t>
  </si>
  <si>
    <t>服务对象满意度</t>
  </si>
  <si>
    <t>企业及群众好评率</t>
  </si>
  <si>
    <t>"反映企业级群众对政务服务的评价情况。企业及群众好评率=好评数/评价总数*100%"</t>
  </si>
  <si>
    <t>获补对象数</t>
  </si>
  <si>
    <t>=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</si>
  <si>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</si>
  <si>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</si>
  <si>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</si>
  <si>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</si>
  <si>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</si>
  <si>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</si>
  <si>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生活状况改善</t>
  </si>
  <si>
    <t>得到改善</t>
  </si>
  <si>
    <t>定性指标</t>
  </si>
  <si>
    <t>反映补助促进受助对象生活状况改善的情况。</t>
  </si>
  <si>
    <t>受益对象满意度</t>
  </si>
  <si>
    <t>反映获补助受益对象的满意程度。</t>
  </si>
  <si>
    <t>负责群众利益协调、诉求表达、矛盾调处、权益保障等人民信访工作，协调处理人民群众反映的急难愁盼问题。负责人民建议征集工作，负责征集、办理公民、法人和其他组织提出的意见建议，向县委、县人民政府及时反映公民、法人和其他组织对党和国家事业发展提出的重要意见建议。</t>
  </si>
  <si>
    <t>承办上级部门交办信访案件任务完成率</t>
  </si>
  <si>
    <t>"反映承办上级部门交办信访案件任务完成情况。承办上级部门交办信访案件任务完成率=实际完成数/计划数*100%"</t>
  </si>
  <si>
    <t>对所有重大信访案件部署评估事项</t>
  </si>
  <si>
    <t>是否</t>
  </si>
  <si>
    <t>项</t>
  </si>
  <si>
    <t>反映重大部署评估事项的数量情况。</t>
  </si>
  <si>
    <t>上访回访率</t>
  </si>
  <si>
    <t>&lt;=</t>
  </si>
  <si>
    <t>10</t>
  </si>
  <si>
    <t>反映为上访人员解决问题，控制回访率的情况。上访回访率=管辖范围上访回访人数/管辖范围上访人数*100%</t>
  </si>
  <si>
    <t>信访办结、回复率</t>
  </si>
  <si>
    <t>"反映信访件办结回复的情况。信访办结、回复率=办结回复件数/信访件数*100%"</t>
  </si>
  <si>
    <t>信访办复时限达标率</t>
  </si>
  <si>
    <t>"反映信访办复及时的情况。信访办复时限达标率=时限标准内办复信访件数/信访件数*100%"</t>
  </si>
  <si>
    <t>信访突出问题、重大问题增量降低</t>
  </si>
  <si>
    <t>"反映信访突出问题、重大问题、民生问题增量降低的情况。信访突出问题、重大问题增量降低=（上年数-本年数）/上年数*100%"</t>
  </si>
  <si>
    <t>信访人员安全满意度</t>
  </si>
  <si>
    <t>反映信访人员对机关安全的满意程度。</t>
  </si>
  <si>
    <t>每个‘两新’组织党委每年不少于10000元、每个党总支每年不少于5000元、每个党支部每年不少于3000元的基本工作经费，每名党委书记每月不少于300元、每名党总支书记每月不少于200元、每名党支部书记每月不少于100元的专项工作津贴，每名党员每年不少于100元的教育培训经费，所需经费纳入县级财政预算。</t>
  </si>
  <si>
    <t>到各县调研、开展项目次数</t>
  </si>
  <si>
    <t>12</t>
  </si>
  <si>
    <t>反映到各县调研、开展项目次数的情况。</t>
  </si>
  <si>
    <t>召开党建专题培训</t>
  </si>
  <si>
    <t>召开党建专题培训次数</t>
  </si>
  <si>
    <t>党建工作合规率</t>
  </si>
  <si>
    <t>反映基层党建工作的开展的合规情况。
工作合规率=抽检合规经费额/抽检经费额*100%</t>
  </si>
  <si>
    <t>党建培训合格率</t>
  </si>
  <si>
    <t>"反映培训合格情况。培训合格率=培训合格的学员数量/培训总学员数量*100%"</t>
  </si>
  <si>
    <t>党建政策知晓率</t>
  </si>
  <si>
    <t>80</t>
  </si>
  <si>
    <t>反映政策的宣传效果情况。
政策知晓率=调查中政策知晓人数/调查总人数*100%</t>
  </si>
  <si>
    <t>服务地对志愿者满意度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</si>
  <si>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</si>
  <si>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</si>
  <si>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</si>
  <si>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</si>
  <si>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</si>
  <si>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</si>
  <si>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</si>
  <si>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</si>
  <si>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</si>
  <si>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</si>
  <si>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</si>
  <si>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</si>
  <si>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</si>
  <si>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</si>
  <si>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</si>
  <si>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</t>
  </si>
  <si>
    <t>张</t>
  </si>
  <si>
    <t>实木茶几</t>
  </si>
  <si>
    <t>茶几</t>
  </si>
  <si>
    <t>复印纸</t>
  </si>
  <si>
    <t>元</t>
  </si>
  <si>
    <t>台式电脑系统</t>
  </si>
  <si>
    <t>基础软件</t>
  </si>
  <si>
    <t>套</t>
  </si>
  <si>
    <t>其他台、桌类</t>
  </si>
  <si>
    <t>沙发</t>
  </si>
  <si>
    <t>三人沙发</t>
  </si>
  <si>
    <t>二门书柜</t>
  </si>
  <si>
    <t>书柜</t>
  </si>
  <si>
    <t>组</t>
  </si>
  <si>
    <t>三门柜</t>
  </si>
  <si>
    <t>台式电脑采购</t>
  </si>
  <si>
    <t>台式计算机</t>
  </si>
  <si>
    <t>台</t>
  </si>
  <si>
    <t>文件柜</t>
  </si>
  <si>
    <t>办公椅</t>
  </si>
  <si>
    <t>桌前椅</t>
  </si>
  <si>
    <t>把</t>
  </si>
  <si>
    <t>公务用车加油服务</t>
  </si>
  <si>
    <t>车辆加油、添加燃料服务</t>
  </si>
  <si>
    <t>升</t>
  </si>
  <si>
    <t>公务用车维修服务</t>
  </si>
  <si>
    <t>车辆维修和保养服务</t>
  </si>
  <si>
    <t>辆</t>
  </si>
  <si>
    <t>公务用车保险服务</t>
  </si>
  <si>
    <t>机动车保险服务</t>
  </si>
  <si>
    <t>预算08表</t>
  </si>
  <si>
    <t>政府购买服务项目</t>
  </si>
  <si>
    <t>政府购买服务目录</t>
  </si>
  <si>
    <t>注：因本单位无政府购买服务，故本表无数据。</t>
  </si>
  <si>
    <t>预算09-1表</t>
  </si>
  <si>
    <t>单位名称（项目）</t>
  </si>
  <si>
    <t>地区</t>
  </si>
  <si>
    <t>政府性基金</t>
  </si>
  <si>
    <t>-</t>
  </si>
  <si>
    <t>注：因本单位无县对下转移支付资金，故本表无数据。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</si>
  <si>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</si>
  <si>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</si>
  <si>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</si>
  <si>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</si>
  <si>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</si>
  <si>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</si>
  <si>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</si>
  <si>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</si>
  <si>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</si>
  <si>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注：本单位无新增资产预算，故本表无数据。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</si>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</sst>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9.13636363636364" defaultRowHeight="12" customHeight="1" outlineLevelCol="3"/>
  <cols>
    <col min="1" max="1" width="31.8545454545455" customWidth="1"/>
    <col min="2" max="2" width="35.5727272727273" customWidth="1"/>
    <col min="3" max="3" width="36.5727272727273" customWidth="1"/>
    <col min="4" max="4" width="33.8545454545455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2" t="str">
        <f>"单位名称："&amp;"中国共产党耿马傣族佤族自治县委员会社会工作部"</f>
        <v>单位名称：中国共产党耿马傣族佤族自治县委员会社会工作部</v>
      </c>
      <c r="B4" s="205"/>
      <c r="C4" s="20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3941146.25</v>
      </c>
      <c r="C8" s="132" t="s">
        <v>7</v>
      </c>
      <c r="D8" s="24">
        <v>3592283.68</v>
      </c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6" t="s">
        <v>14</v>
      </c>
      <c r="B12" s="24"/>
      <c r="C12" s="164" t="s">
        <v>15</v>
      </c>
      <c r="D12" s="24"/>
    </row>
    <row r="13" ht="18.75" customHeight="1" spans="1:4">
      <c r="A13" s="167" t="s">
        <v>16</v>
      </c>
      <c r="B13" s="24"/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189368.64</v>
      </c>
    </row>
    <row r="16" ht="18.75" customHeight="1" spans="1:4">
      <c r="A16" s="167" t="s">
        <v>22</v>
      </c>
      <c r="B16" s="24"/>
      <c r="C16" s="166" t="s">
        <v>23</v>
      </c>
      <c r="D16" s="24">
        <v>61319.05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98174.88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07" t="s">
        <v>43</v>
      </c>
      <c r="B34" s="170">
        <f>SUM(B8:B12)</f>
        <v>3941146.25</v>
      </c>
      <c r="C34" s="208" t="s">
        <v>44</v>
      </c>
      <c r="D34" s="170">
        <v>3941146.25</v>
      </c>
    </row>
    <row r="35" ht="18.75" customHeight="1" spans="1:4">
      <c r="A35" s="209" t="s">
        <v>45</v>
      </c>
      <c r="B35" s="24"/>
      <c r="C35" s="132" t="s">
        <v>46</v>
      </c>
      <c r="D35" s="24"/>
    </row>
    <row r="36" ht="18.75" customHeight="1" spans="1:4">
      <c r="A36" s="209" t="s">
        <v>47</v>
      </c>
      <c r="B36" s="24"/>
      <c r="C36" s="132" t="s">
        <v>47</v>
      </c>
      <c r="D36" s="24"/>
    </row>
    <row r="37" ht="18.75" customHeight="1" spans="1:4">
      <c r="A37" s="209" t="s">
        <v>48</v>
      </c>
      <c r="B37" s="24"/>
      <c r="C37" s="132" t="s">
        <v>49</v>
      </c>
      <c r="D37" s="24"/>
    </row>
    <row r="38" ht="18.75" customHeight="1" spans="1:4">
      <c r="A38" s="210" t="s">
        <v>50</v>
      </c>
      <c r="B38" s="170">
        <f t="shared" ref="B38:D38" si="1">B34+B35</f>
        <v>3941146.25</v>
      </c>
      <c r="C38" s="208" t="s">
        <v>51</v>
      </c>
      <c r="D38" s="170">
        <f t="shared" si="1"/>
        <v>3941146.25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6" activePane="bottomLeft" state="frozen"/>
      <selection/>
      <selection pane="bottomLeft" activeCell="A11" sqref="A11"/>
    </sheetView>
  </sheetViews>
  <sheetFormatPr defaultColWidth="9.13636363636364" defaultRowHeight="14.25" customHeight="1" outlineLevelCol="5"/>
  <cols>
    <col min="1" max="1" width="32.1363636363636" customWidth="1"/>
    <col min="2" max="2" width="16.8545454545455" customWidth="1"/>
    <col min="3" max="3" width="32.1363636363636" customWidth="1"/>
    <col min="4" max="6" width="28.5727272727273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374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375</v>
      </c>
      <c r="C3" s="105"/>
      <c r="D3" s="106"/>
      <c r="E3" s="106"/>
      <c r="F3" s="106"/>
    </row>
    <row r="4" ht="18.75" customHeight="1" spans="1:6">
      <c r="A4" s="8" t="str">
        <f>"单位名称："&amp;"中国共产党耿马傣族佤族自治县委员会社会工作部"</f>
        <v>单位名称：中国共产党耿马傣族佤族自治县委员会社会工作部</v>
      </c>
      <c r="B4" s="8" t="s">
        <v>376</v>
      </c>
      <c r="C4" s="100"/>
      <c r="D4" s="102"/>
      <c r="E4" s="102"/>
      <c r="F4" s="40" t="s">
        <v>1</v>
      </c>
    </row>
    <row r="5" ht="18.75" customHeight="1" spans="1:6">
      <c r="A5" s="107" t="s">
        <v>184</v>
      </c>
      <c r="B5" s="108" t="s">
        <v>73</v>
      </c>
      <c r="C5" s="109" t="s">
        <v>74</v>
      </c>
      <c r="D5" s="14" t="s">
        <v>377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150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108</v>
      </c>
      <c r="B10" s="115" t="s">
        <v>108</v>
      </c>
      <c r="C10" s="116" t="s">
        <v>108</v>
      </c>
      <c r="D10" s="24"/>
      <c r="E10" s="24"/>
      <c r="F10" s="24"/>
    </row>
    <row r="11" customHeight="1" spans="1:1">
      <c r="A11" t="s">
        <v>378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39.1363636363636" customWidth="1"/>
    <col min="2" max="2" width="21.7090909090909" customWidth="1"/>
    <col min="3" max="3" width="35.2818181818182" customWidth="1"/>
    <col min="4" max="4" width="7.70909090909091" customWidth="1"/>
    <col min="5" max="5" width="10.2818181818182" customWidth="1"/>
    <col min="6" max="17" width="16.572727272727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379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"单位名称："&amp;"中国共产党耿马傣族佤族自治县委员会社会工作部"</f>
        <v>单位名称：中国共产党耿马傣族佤族自治县委员会社会工作部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171</v>
      </c>
    </row>
    <row r="5" ht="18.75" customHeight="1" spans="1:17">
      <c r="A5" s="12" t="s">
        <v>380</v>
      </c>
      <c r="B5" s="73" t="s">
        <v>381</v>
      </c>
      <c r="C5" s="73" t="s">
        <v>382</v>
      </c>
      <c r="D5" s="73" t="s">
        <v>383</v>
      </c>
      <c r="E5" s="73" t="s">
        <v>384</v>
      </c>
      <c r="F5" s="73" t="s">
        <v>385</v>
      </c>
      <c r="G5" s="45" t="s">
        <v>191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386</v>
      </c>
      <c r="J6" s="76" t="s">
        <v>387</v>
      </c>
      <c r="K6" s="77" t="s">
        <v>388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199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>
        <v>42780</v>
      </c>
      <c r="G9" s="24">
        <v>62780</v>
      </c>
      <c r="H9" s="24">
        <v>62780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>
        <v>42780</v>
      </c>
      <c r="G10" s="24">
        <v>62780</v>
      </c>
      <c r="H10" s="24">
        <v>62780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 t="shared" ref="A11:A22" si="0">"    "&amp;"自然村长工作经费"</f>
        <v>    自然村长工作经费</v>
      </c>
      <c r="B11" s="82" t="s">
        <v>389</v>
      </c>
      <c r="C11" s="82" t="s">
        <v>389</v>
      </c>
      <c r="D11" s="82" t="s">
        <v>390</v>
      </c>
      <c r="E11" s="99">
        <v>4</v>
      </c>
      <c r="F11" s="24">
        <v>3160</v>
      </c>
      <c r="G11" s="24">
        <v>3160</v>
      </c>
      <c r="H11" s="24">
        <v>3160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1" t="str">
        <f t="shared" si="0"/>
        <v>    自然村长工作经费</v>
      </c>
      <c r="B12" s="82" t="s">
        <v>391</v>
      </c>
      <c r="C12" s="82" t="s">
        <v>392</v>
      </c>
      <c r="D12" s="82" t="s">
        <v>390</v>
      </c>
      <c r="E12" s="99">
        <v>2</v>
      </c>
      <c r="F12" s="24">
        <v>1580</v>
      </c>
      <c r="G12" s="24">
        <v>1580</v>
      </c>
      <c r="H12" s="24">
        <v>1580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1" t="str">
        <f t="shared" si="0"/>
        <v>    自然村长工作经费</v>
      </c>
      <c r="B13" s="82" t="s">
        <v>393</v>
      </c>
      <c r="C13" s="82" t="s">
        <v>393</v>
      </c>
      <c r="D13" s="82" t="s">
        <v>394</v>
      </c>
      <c r="E13" s="99">
        <v>20</v>
      </c>
      <c r="F13" s="24">
        <v>3600</v>
      </c>
      <c r="G13" s="24">
        <v>3600</v>
      </c>
      <c r="H13" s="24">
        <v>3600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1" t="str">
        <f t="shared" si="0"/>
        <v>    自然村长工作经费</v>
      </c>
      <c r="B14" s="82" t="s">
        <v>395</v>
      </c>
      <c r="C14" s="82" t="s">
        <v>396</v>
      </c>
      <c r="D14" s="82" t="s">
        <v>397</v>
      </c>
      <c r="E14" s="99">
        <v>2</v>
      </c>
      <c r="F14" s="24">
        <v>5600</v>
      </c>
      <c r="G14" s="24">
        <v>5600</v>
      </c>
      <c r="H14" s="24">
        <v>5600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1" t="str">
        <f t="shared" si="0"/>
        <v>    自然村长工作经费</v>
      </c>
      <c r="B15" s="82" t="s">
        <v>392</v>
      </c>
      <c r="C15" s="82" t="s">
        <v>398</v>
      </c>
      <c r="D15" s="82" t="s">
        <v>390</v>
      </c>
      <c r="E15" s="99">
        <v>2</v>
      </c>
      <c r="F15" s="24">
        <v>980</v>
      </c>
      <c r="G15" s="24">
        <v>980</v>
      </c>
      <c r="H15" s="24">
        <v>980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1" t="str">
        <f t="shared" si="0"/>
        <v>    自然村长工作经费</v>
      </c>
      <c r="B16" s="82" t="s">
        <v>399</v>
      </c>
      <c r="C16" s="82" t="s">
        <v>400</v>
      </c>
      <c r="D16" s="82" t="s">
        <v>390</v>
      </c>
      <c r="E16" s="99">
        <v>2</v>
      </c>
      <c r="F16" s="24">
        <v>5960</v>
      </c>
      <c r="G16" s="24">
        <v>5960</v>
      </c>
      <c r="H16" s="24">
        <v>5960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81" t="str">
        <f t="shared" si="0"/>
        <v>    自然村长工作经费</v>
      </c>
      <c r="B17" s="82" t="s">
        <v>401</v>
      </c>
      <c r="C17" s="82" t="s">
        <v>402</v>
      </c>
      <c r="D17" s="82" t="s">
        <v>403</v>
      </c>
      <c r="E17" s="99">
        <v>2</v>
      </c>
      <c r="F17" s="24">
        <v>3500</v>
      </c>
      <c r="G17" s="24">
        <v>3500</v>
      </c>
      <c r="H17" s="24">
        <v>3500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81" t="str">
        <f t="shared" si="0"/>
        <v>    自然村长工作经费</v>
      </c>
      <c r="B18" s="82" t="s">
        <v>404</v>
      </c>
      <c r="C18" s="82" t="s">
        <v>402</v>
      </c>
      <c r="D18" s="82" t="s">
        <v>403</v>
      </c>
      <c r="E18" s="99">
        <v>1</v>
      </c>
      <c r="F18" s="24">
        <v>2480</v>
      </c>
      <c r="G18" s="24">
        <v>2480</v>
      </c>
      <c r="H18" s="24">
        <v>2480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81" t="str">
        <f t="shared" si="0"/>
        <v>    自然村长工作经费</v>
      </c>
      <c r="B19" s="82" t="s">
        <v>405</v>
      </c>
      <c r="C19" s="82" t="s">
        <v>406</v>
      </c>
      <c r="D19" s="82" t="s">
        <v>407</v>
      </c>
      <c r="E19" s="99">
        <v>2</v>
      </c>
      <c r="F19" s="24">
        <v>9600</v>
      </c>
      <c r="G19" s="24">
        <v>9600</v>
      </c>
      <c r="H19" s="24">
        <v>9600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81" t="str">
        <f t="shared" si="0"/>
        <v>    自然村长工作经费</v>
      </c>
      <c r="B20" s="82" t="s">
        <v>408</v>
      </c>
      <c r="C20" s="82" t="s">
        <v>408</v>
      </c>
      <c r="D20" s="82" t="s">
        <v>403</v>
      </c>
      <c r="E20" s="99">
        <v>1</v>
      </c>
      <c r="F20" s="24">
        <v>790</v>
      </c>
      <c r="G20" s="24">
        <v>790</v>
      </c>
      <c r="H20" s="24">
        <v>790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81" t="str">
        <f t="shared" si="0"/>
        <v>    自然村长工作经费</v>
      </c>
      <c r="B21" s="82" t="s">
        <v>408</v>
      </c>
      <c r="C21" s="82" t="s">
        <v>408</v>
      </c>
      <c r="D21" s="82" t="s">
        <v>403</v>
      </c>
      <c r="E21" s="99">
        <v>3</v>
      </c>
      <c r="F21" s="24">
        <v>2370</v>
      </c>
      <c r="G21" s="24">
        <v>2370</v>
      </c>
      <c r="H21" s="24">
        <v>2370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81" t="str">
        <f t="shared" si="0"/>
        <v>    自然村长工作经费</v>
      </c>
      <c r="B22" s="82" t="s">
        <v>409</v>
      </c>
      <c r="C22" s="82" t="s">
        <v>410</v>
      </c>
      <c r="D22" s="82" t="s">
        <v>411</v>
      </c>
      <c r="E22" s="99">
        <v>4</v>
      </c>
      <c r="F22" s="24">
        <v>3160</v>
      </c>
      <c r="G22" s="24">
        <v>3160</v>
      </c>
      <c r="H22" s="24">
        <v>3160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81" t="str">
        <f t="shared" ref="A23:A25" si="1">"    "&amp;"公务用车运行维护费"</f>
        <v>    公务用车运行维护费</v>
      </c>
      <c r="B23" s="82" t="s">
        <v>412</v>
      </c>
      <c r="C23" s="82" t="s">
        <v>413</v>
      </c>
      <c r="D23" s="82" t="s">
        <v>414</v>
      </c>
      <c r="E23" s="99">
        <v>2025</v>
      </c>
      <c r="F23" s="24"/>
      <c r="G23" s="24">
        <v>16200</v>
      </c>
      <c r="H23" s="24">
        <v>16200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81" t="str">
        <f t="shared" si="1"/>
        <v>    公务用车运行维护费</v>
      </c>
      <c r="B24" s="82" t="s">
        <v>415</v>
      </c>
      <c r="C24" s="82" t="s">
        <v>416</v>
      </c>
      <c r="D24" s="82" t="s">
        <v>417</v>
      </c>
      <c r="E24" s="99">
        <v>1</v>
      </c>
      <c r="F24" s="24"/>
      <c r="G24" s="24">
        <v>2000</v>
      </c>
      <c r="H24" s="24">
        <v>2000</v>
      </c>
      <c r="I24" s="24"/>
      <c r="J24" s="24"/>
      <c r="K24" s="24"/>
      <c r="L24" s="24"/>
      <c r="M24" s="24"/>
      <c r="N24" s="24"/>
      <c r="O24" s="24"/>
      <c r="P24" s="24"/>
      <c r="Q24" s="24"/>
    </row>
    <row r="25" ht="18.75" customHeight="1" spans="1:17">
      <c r="A25" s="81" t="str">
        <f t="shared" si="1"/>
        <v>    公务用车运行维护费</v>
      </c>
      <c r="B25" s="82" t="s">
        <v>418</v>
      </c>
      <c r="C25" s="82" t="s">
        <v>419</v>
      </c>
      <c r="D25" s="82" t="s">
        <v>417</v>
      </c>
      <c r="E25" s="99">
        <v>1</v>
      </c>
      <c r="F25" s="24"/>
      <c r="G25" s="24">
        <v>1800</v>
      </c>
      <c r="H25" s="24">
        <v>1800</v>
      </c>
      <c r="I25" s="24"/>
      <c r="J25" s="24"/>
      <c r="K25" s="24"/>
      <c r="L25" s="24"/>
      <c r="M25" s="24"/>
      <c r="N25" s="24"/>
      <c r="O25" s="24"/>
      <c r="P25" s="24"/>
      <c r="Q25" s="24"/>
    </row>
    <row r="26" ht="18.75" customHeight="1" spans="1:17">
      <c r="A26" s="84" t="s">
        <v>108</v>
      </c>
      <c r="B26" s="85"/>
      <c r="C26" s="85"/>
      <c r="D26" s="85"/>
      <c r="E26" s="97"/>
      <c r="F26" s="24">
        <v>42780</v>
      </c>
      <c r="G26" s="24">
        <v>62780</v>
      </c>
      <c r="H26" s="24">
        <v>62780</v>
      </c>
      <c r="I26" s="24"/>
      <c r="J26" s="24"/>
      <c r="K26" s="24"/>
      <c r="L26" s="24"/>
      <c r="M26" s="24"/>
      <c r="N26" s="24"/>
      <c r="O26" s="24"/>
      <c r="P26" s="24"/>
      <c r="Q26" s="24"/>
    </row>
  </sheetData>
  <mergeCells count="16">
    <mergeCell ref="A3:Q3"/>
    <mergeCell ref="A4:F4"/>
    <mergeCell ref="G5:Q5"/>
    <mergeCell ref="L6:Q6"/>
    <mergeCell ref="A26:E2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3636363636364" defaultRowHeight="14.25" customHeight="1"/>
  <cols>
    <col min="1" max="1" width="31.4181818181818" customWidth="1"/>
    <col min="2" max="3" width="21.854545454545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420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"单位名称："&amp;"中国共产党耿马傣族佤族自治县委员会社会工作部"</f>
        <v>单位名称：中国共产党耿马傣族佤族自治县委员会社会工作部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171</v>
      </c>
    </row>
    <row r="5" ht="18.75" customHeight="1" spans="1:14">
      <c r="A5" s="12" t="s">
        <v>380</v>
      </c>
      <c r="B5" s="73" t="s">
        <v>421</v>
      </c>
      <c r="C5" s="74" t="s">
        <v>422</v>
      </c>
      <c r="D5" s="45" t="s">
        <v>191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386</v>
      </c>
      <c r="G6" s="76" t="s">
        <v>387</v>
      </c>
      <c r="H6" s="77" t="s">
        <v>388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199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108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423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4.25" customHeight="1"/>
  <cols>
    <col min="1" max="1" width="37.7090909090909" customWidth="1"/>
    <col min="2" max="4" width="17.5727272727273" customWidth="1"/>
    <col min="5" max="9" width="15.709090909090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424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"单位名称："&amp;"中国共产党耿马傣族佤族自治县委员会社会工作部"</f>
        <v>单位名称：中国共产党耿马傣族佤族自治县委员会社会工作部</v>
      </c>
      <c r="B4" s="61"/>
      <c r="C4" s="61"/>
      <c r="D4" s="62"/>
      <c r="E4" s="63"/>
      <c r="G4" s="64"/>
      <c r="H4" s="64"/>
      <c r="I4" s="39" t="s">
        <v>171</v>
      </c>
    </row>
    <row r="5" ht="18.75" customHeight="1" spans="1:9">
      <c r="A5" s="32" t="s">
        <v>425</v>
      </c>
      <c r="B5" s="13" t="s">
        <v>191</v>
      </c>
      <c r="C5" s="14"/>
      <c r="D5" s="14"/>
      <c r="E5" s="13" t="s">
        <v>426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427</v>
      </c>
      <c r="E6" s="67" t="s">
        <v>428</v>
      </c>
      <c r="F6" s="67" t="s">
        <v>428</v>
      </c>
      <c r="G6" s="67" t="s">
        <v>428</v>
      </c>
      <c r="H6" s="67" t="s">
        <v>428</v>
      </c>
      <c r="I6" s="67" t="s">
        <v>428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429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430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"单位名称："&amp;"中国共产党耿马傣族佤族自治县委员会社会工作部"</f>
        <v>单位名称：中国共产党耿马傣族佤族自治县委员会社会工作部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283</v>
      </c>
      <c r="B5" s="47" t="s">
        <v>284</v>
      </c>
      <c r="C5" s="47" t="s">
        <v>285</v>
      </c>
      <c r="D5" s="47" t="s">
        <v>286</v>
      </c>
      <c r="E5" s="47" t="s">
        <v>287</v>
      </c>
      <c r="F5" s="54" t="s">
        <v>288</v>
      </c>
      <c r="G5" s="47" t="s">
        <v>289</v>
      </c>
      <c r="H5" s="54" t="s">
        <v>290</v>
      </c>
      <c r="I5" s="54" t="s">
        <v>291</v>
      </c>
      <c r="J5" s="47" t="s">
        <v>292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429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636363636364" defaultRowHeight="12" customHeight="1" outlineLevelCol="7"/>
  <cols>
    <col min="1" max="1" width="29" customWidth="1"/>
    <col min="2" max="2" width="18.7090909090909" customWidth="1"/>
    <col min="3" max="3" width="24.8545454545455" customWidth="1"/>
    <col min="4" max="4" width="23.5727272727273" customWidth="1"/>
    <col min="5" max="5" width="17.8545454545455" customWidth="1"/>
    <col min="6" max="6" width="23.5727272727273" customWidth="1"/>
    <col min="7" max="7" width="25.1363636363636" customWidth="1"/>
    <col min="8" max="8" width="18.854545454545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431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"单位名称："&amp;"中国共产党耿马傣族佤族自治县委员会社会工作部"</f>
        <v>单位名称：中国共产党耿马傣族佤族自治县委员会社会工作部</v>
      </c>
      <c r="B4" s="9"/>
      <c r="C4" s="4"/>
      <c r="H4" s="43" t="s">
        <v>171</v>
      </c>
    </row>
    <row r="5" ht="18.75" customHeight="1" spans="1:8">
      <c r="A5" s="12" t="s">
        <v>184</v>
      </c>
      <c r="B5" s="12" t="s">
        <v>432</v>
      </c>
      <c r="C5" s="12" t="s">
        <v>433</v>
      </c>
      <c r="D5" s="12" t="s">
        <v>434</v>
      </c>
      <c r="E5" s="12" t="s">
        <v>435</v>
      </c>
      <c r="F5" s="44" t="s">
        <v>436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384</v>
      </c>
      <c r="G6" s="47" t="s">
        <v>437</v>
      </c>
      <c r="H6" s="47" t="s">
        <v>438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439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3636363636364" defaultRowHeight="14.25" customHeight="1"/>
  <cols>
    <col min="1" max="1" width="13.4181818181818" customWidth="1"/>
    <col min="2" max="2" width="43.8727272727273" customWidth="1"/>
    <col min="3" max="3" width="23.8545454545455" customWidth="1"/>
    <col min="4" max="4" width="11.1363636363636" customWidth="1"/>
    <col min="5" max="5" width="33.1636363636364" customWidth="1"/>
    <col min="6" max="6" width="9.85454545454546" customWidth="1"/>
    <col min="7" max="7" width="17.7090909090909" customWidth="1"/>
    <col min="8" max="11" width="15.418181818181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440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"单位名称："&amp;"中国共产党耿马傣族佤族自治县委员会社会工作部"</f>
        <v>单位名称：中国共产党耿马傣族佤族自治县委员会社会工作部</v>
      </c>
      <c r="B4" s="9"/>
      <c r="C4" s="9"/>
      <c r="D4" s="9"/>
      <c r="E4" s="9"/>
      <c r="F4" s="9"/>
      <c r="G4" s="9"/>
      <c r="H4" s="10"/>
      <c r="I4" s="10"/>
      <c r="J4" s="10"/>
      <c r="K4" s="5" t="s">
        <v>171</v>
      </c>
    </row>
    <row r="5" ht="18.75" customHeight="1" spans="1:11">
      <c r="A5" s="11" t="s">
        <v>263</v>
      </c>
      <c r="B5" s="11" t="s">
        <v>186</v>
      </c>
      <c r="C5" s="11" t="s">
        <v>264</v>
      </c>
      <c r="D5" s="12" t="s">
        <v>187</v>
      </c>
      <c r="E5" s="12" t="s">
        <v>188</v>
      </c>
      <c r="F5" s="12" t="s">
        <v>265</v>
      </c>
      <c r="G5" s="12" t="s">
        <v>266</v>
      </c>
      <c r="H5" s="32" t="s">
        <v>55</v>
      </c>
      <c r="I5" s="13" t="s">
        <v>441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108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442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9.4181818181818" customWidth="1"/>
    <col min="2" max="2" width="23.1363636363636" customWidth="1"/>
    <col min="3" max="3" width="31.5727272727273" customWidth="1"/>
    <col min="4" max="4" width="20.418181818181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443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"单位名称："&amp;"中国共产党耿马傣族佤族自治县委员会社会工作部"</f>
        <v>单位名称：中国共产党耿马傣族佤族自治县委员会社会工作部</v>
      </c>
      <c r="B4" s="9"/>
      <c r="C4" s="9"/>
      <c r="D4" s="9"/>
      <c r="E4" s="10"/>
      <c r="F4" s="10"/>
      <c r="G4" s="5" t="s">
        <v>171</v>
      </c>
    </row>
    <row r="5" ht="18.75" customHeight="1" spans="1:7">
      <c r="A5" s="11" t="s">
        <v>264</v>
      </c>
      <c r="B5" s="11" t="s">
        <v>263</v>
      </c>
      <c r="C5" s="11" t="s">
        <v>186</v>
      </c>
      <c r="D5" s="12" t="s">
        <v>444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2537100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2537100</v>
      </c>
      <c r="F10" s="24"/>
      <c r="G10" s="24"/>
    </row>
    <row r="11" ht="18.75" customHeight="1" spans="1:7">
      <c r="A11" s="26"/>
      <c r="B11" s="22" t="s">
        <v>445</v>
      </c>
      <c r="C11" s="22" t="s">
        <v>276</v>
      </c>
      <c r="D11" s="22" t="s">
        <v>446</v>
      </c>
      <c r="E11" s="24">
        <v>1810000</v>
      </c>
      <c r="F11" s="24"/>
      <c r="G11" s="24"/>
    </row>
    <row r="12" ht="18.75" customHeight="1" spans="1:7">
      <c r="A12" s="26"/>
      <c r="B12" s="22" t="s">
        <v>445</v>
      </c>
      <c r="C12" s="22" t="s">
        <v>272</v>
      </c>
      <c r="D12" s="22" t="s">
        <v>446</v>
      </c>
      <c r="E12" s="24">
        <v>674800</v>
      </c>
      <c r="F12" s="24"/>
      <c r="G12" s="24"/>
    </row>
    <row r="13" ht="18.75" customHeight="1" spans="1:7">
      <c r="A13" s="26"/>
      <c r="B13" s="22" t="s">
        <v>445</v>
      </c>
      <c r="C13" s="22" t="s">
        <v>274</v>
      </c>
      <c r="D13" s="22" t="s">
        <v>446</v>
      </c>
      <c r="E13" s="24">
        <v>50000</v>
      </c>
      <c r="F13" s="24"/>
      <c r="G13" s="24"/>
    </row>
    <row r="14" ht="18.75" customHeight="1" spans="1:7">
      <c r="A14" s="26"/>
      <c r="B14" s="22" t="s">
        <v>445</v>
      </c>
      <c r="C14" s="22" t="s">
        <v>269</v>
      </c>
      <c r="D14" s="22" t="s">
        <v>446</v>
      </c>
      <c r="E14" s="24">
        <v>2300</v>
      </c>
      <c r="F14" s="24"/>
      <c r="G14" s="24"/>
    </row>
    <row r="15" ht="18.75" customHeight="1" spans="1:7">
      <c r="A15" s="27" t="s">
        <v>55</v>
      </c>
      <c r="B15" s="28" t="s">
        <v>447</v>
      </c>
      <c r="C15" s="28"/>
      <c r="D15" s="29"/>
      <c r="E15" s="24">
        <v>2537100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21.1363636363636" customWidth="1"/>
    <col min="2" max="2" width="35.2818181818182" customWidth="1"/>
    <col min="3" max="8" width="20.4181818181818" customWidth="1"/>
    <col min="9" max="11" width="20.5727272727273" customWidth="1"/>
    <col min="12" max="12" width="20.4181818181818" customWidth="1"/>
    <col min="13" max="13" width="20.5727272727273" customWidth="1"/>
    <col min="14" max="19" width="20.418181818181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8"/>
      <c r="P2" s="68"/>
      <c r="Q2" s="68"/>
      <c r="R2" s="68"/>
      <c r="S2" s="39" t="s">
        <v>52</v>
      </c>
    </row>
    <row r="3" ht="57.75" customHeight="1" spans="1:19">
      <c r="A3" s="128" t="str">
        <f>"2025"&amp;"年部门收入预算表"</f>
        <v>2025年部门收入预算表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8"/>
      <c r="P3" s="198"/>
      <c r="Q3" s="198"/>
      <c r="R3" s="198"/>
      <c r="S3" s="198"/>
    </row>
    <row r="4" ht="18.75" customHeight="1" spans="1:19">
      <c r="A4" s="42" t="str">
        <f>"单位名称："&amp;"中国共产党耿马傣族佤族自治县委员会社会工作部"</f>
        <v>单位名称：中国共产党耿马傣族佤族自治县委员会社会工作部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5"/>
      <c r="F5" s="185"/>
      <c r="G5" s="185"/>
      <c r="H5" s="185"/>
      <c r="I5" s="185"/>
      <c r="J5" s="199"/>
      <c r="K5" s="185"/>
      <c r="L5" s="185"/>
      <c r="M5" s="185"/>
      <c r="N5" s="200"/>
      <c r="O5" s="184" t="s">
        <v>45</v>
      </c>
      <c r="P5" s="184"/>
      <c r="Q5" s="184"/>
      <c r="R5" s="184"/>
      <c r="S5" s="203"/>
    </row>
    <row r="6" ht="18.75" customHeight="1" spans="1:19">
      <c r="A6" s="186"/>
      <c r="B6" s="187"/>
      <c r="C6" s="187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201" t="s">
        <v>62</v>
      </c>
      <c r="J6" s="201"/>
      <c r="K6" s="201"/>
      <c r="L6" s="201"/>
      <c r="M6" s="201"/>
      <c r="N6" s="191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18.75" customHeight="1" spans="1:19">
      <c r="A7" s="189"/>
      <c r="B7" s="190"/>
      <c r="C7" s="190"/>
      <c r="D7" s="191"/>
      <c r="E7" s="191"/>
      <c r="F7" s="191"/>
      <c r="G7" s="191"/>
      <c r="H7" s="191"/>
      <c r="I7" s="190" t="s">
        <v>57</v>
      </c>
      <c r="J7" s="190" t="s">
        <v>64</v>
      </c>
      <c r="K7" s="190" t="s">
        <v>65</v>
      </c>
      <c r="L7" s="190" t="s">
        <v>66</v>
      </c>
      <c r="M7" s="190" t="s">
        <v>67</v>
      </c>
      <c r="N7" s="190" t="s">
        <v>68</v>
      </c>
      <c r="O7" s="202"/>
      <c r="P7" s="202"/>
      <c r="Q7" s="202"/>
      <c r="R7" s="202"/>
      <c r="S7" s="19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2" t="s">
        <v>69</v>
      </c>
      <c r="B9" s="193" t="s">
        <v>70</v>
      </c>
      <c r="C9" s="24">
        <v>3941146.25</v>
      </c>
      <c r="D9" s="24">
        <v>3941146.25</v>
      </c>
      <c r="E9" s="24">
        <v>3941146.25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71</v>
      </c>
      <c r="B10" s="194" t="s">
        <v>70</v>
      </c>
      <c r="C10" s="24">
        <v>3941146.25</v>
      </c>
      <c r="D10" s="24">
        <v>3941146.25</v>
      </c>
      <c r="E10" s="24">
        <v>3941146.25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5" t="s">
        <v>55</v>
      </c>
      <c r="B11" s="196"/>
      <c r="C11" s="24">
        <v>3941146.25</v>
      </c>
      <c r="D11" s="24">
        <v>3941146.25</v>
      </c>
      <c r="E11" s="24">
        <v>3941146.25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4.2818181818182" customWidth="1"/>
    <col min="2" max="2" width="37.7090909090909" customWidth="1"/>
    <col min="3" max="6" width="19.1363636363636" customWidth="1"/>
    <col min="7" max="8" width="19" customWidth="1"/>
    <col min="9" max="9" width="18.8545454545455" customWidth="1"/>
    <col min="10" max="11" width="19" customWidth="1"/>
    <col min="12" max="14" width="18.854545454545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"单位名称："&amp;"中国共产党耿马傣族佤族自治县委员会社会工作部"</f>
        <v>单位名称：中国共产党耿马傣族佤族自治县委员会社会工作部</v>
      </c>
      <c r="B4" s="175"/>
      <c r="C4" s="63"/>
      <c r="D4" s="31"/>
      <c r="E4" s="63"/>
      <c r="F4" s="63"/>
      <c r="G4" s="63"/>
      <c r="H4" s="31"/>
      <c r="I4" s="63"/>
      <c r="J4" s="31"/>
      <c r="K4" s="63"/>
      <c r="L4" s="63"/>
      <c r="M4" s="180"/>
      <c r="N4" s="180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8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84</v>
      </c>
      <c r="B8" s="161" t="s">
        <v>85</v>
      </c>
      <c r="C8" s="24">
        <v>3592283.68</v>
      </c>
      <c r="D8" s="24">
        <v>3592283.68</v>
      </c>
      <c r="E8" s="24">
        <v>1055183.68</v>
      </c>
      <c r="F8" s="24">
        <v>2537100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86</v>
      </c>
      <c r="B9" s="177" t="str">
        <f>"  "&amp;"社会工作事务"</f>
        <v>  社会工作事务</v>
      </c>
      <c r="C9" s="24">
        <v>3542283.68</v>
      </c>
      <c r="D9" s="24">
        <v>3542283.68</v>
      </c>
      <c r="E9" s="24">
        <v>1055183.68</v>
      </c>
      <c r="F9" s="24">
        <v>2487100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6" t="s">
        <v>87</v>
      </c>
      <c r="B10" s="177" t="str">
        <f>"    "&amp;"行政运行"</f>
        <v>    行政运行</v>
      </c>
      <c r="C10" s="24">
        <v>1055183.68</v>
      </c>
      <c r="D10" s="24">
        <v>1055183.68</v>
      </c>
      <c r="E10" s="24">
        <v>1055183.68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6" t="s">
        <v>88</v>
      </c>
      <c r="B11" s="177" t="str">
        <f t="shared" ref="B11:B15" si="0">"    "&amp;"一般行政管理事务"</f>
        <v>    一般行政管理事务</v>
      </c>
      <c r="C11" s="24">
        <v>674800</v>
      </c>
      <c r="D11" s="24">
        <v>674800</v>
      </c>
      <c r="E11" s="24"/>
      <c r="F11" s="24">
        <v>674800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6" t="s">
        <v>89</v>
      </c>
      <c r="B12" s="177" t="str">
        <f>"    "&amp;"专项业务"</f>
        <v>    专项业务</v>
      </c>
      <c r="C12" s="24">
        <v>1810000</v>
      </c>
      <c r="D12" s="24">
        <v>1810000</v>
      </c>
      <c r="E12" s="24"/>
      <c r="F12" s="24">
        <v>1810000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6" t="s">
        <v>90</v>
      </c>
      <c r="B13" s="177" t="str">
        <f>"    "&amp;"其他社会工作事务支出"</f>
        <v>    其他社会工作事务支出</v>
      </c>
      <c r="C13" s="24">
        <v>2300</v>
      </c>
      <c r="D13" s="24">
        <v>2300</v>
      </c>
      <c r="E13" s="24"/>
      <c r="F13" s="24">
        <v>2300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6" t="s">
        <v>91</v>
      </c>
      <c r="B14" s="177" t="str">
        <f>"  "&amp;"信访事务"</f>
        <v>  信访事务</v>
      </c>
      <c r="C14" s="24">
        <v>50000</v>
      </c>
      <c r="D14" s="24">
        <v>50000</v>
      </c>
      <c r="E14" s="24"/>
      <c r="F14" s="24">
        <v>50000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6" t="s">
        <v>92</v>
      </c>
      <c r="B15" s="177" t="str">
        <f t="shared" si="0"/>
        <v>    一般行政管理事务</v>
      </c>
      <c r="C15" s="24">
        <v>50000</v>
      </c>
      <c r="D15" s="24">
        <v>50000</v>
      </c>
      <c r="E15" s="24"/>
      <c r="F15" s="24">
        <v>50000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2" t="s">
        <v>93</v>
      </c>
      <c r="B16" s="161" t="s">
        <v>94</v>
      </c>
      <c r="C16" s="24">
        <v>189368.64</v>
      </c>
      <c r="D16" s="24">
        <v>189368.64</v>
      </c>
      <c r="E16" s="24">
        <v>189368.64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6" t="s">
        <v>95</v>
      </c>
      <c r="B17" s="177" t="str">
        <f>"  "&amp;"行政事业单位养老支出"</f>
        <v>  行政事业单位养老支出</v>
      </c>
      <c r="C17" s="24">
        <v>130899.84</v>
      </c>
      <c r="D17" s="24">
        <v>130899.84</v>
      </c>
      <c r="E17" s="24">
        <v>130899.84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6" t="s">
        <v>96</v>
      </c>
      <c r="B18" s="177" t="str">
        <f>"    "&amp;"机关事业单位基本养老保险缴费支出"</f>
        <v>    机关事业单位基本养老保险缴费支出</v>
      </c>
      <c r="C18" s="24">
        <v>130899.84</v>
      </c>
      <c r="D18" s="24">
        <v>130899.84</v>
      </c>
      <c r="E18" s="24">
        <v>130899.84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6" t="s">
        <v>97</v>
      </c>
      <c r="B19" s="177" t="str">
        <f>"  "&amp;"其他生活救助"</f>
        <v>  其他生活救助</v>
      </c>
      <c r="C19" s="24">
        <v>58468.8</v>
      </c>
      <c r="D19" s="24">
        <v>58468.8</v>
      </c>
      <c r="E19" s="24">
        <v>58468.8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6" t="s">
        <v>98</v>
      </c>
      <c r="B20" s="177" t="str">
        <f>"    "&amp;"其他农村生活救助"</f>
        <v>    其他农村生活救助</v>
      </c>
      <c r="C20" s="24">
        <v>58468.8</v>
      </c>
      <c r="D20" s="24">
        <v>58468.8</v>
      </c>
      <c r="E20" s="24">
        <v>58468.8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2" t="s">
        <v>99</v>
      </c>
      <c r="B21" s="161" t="s">
        <v>100</v>
      </c>
      <c r="C21" s="24">
        <v>61319.05</v>
      </c>
      <c r="D21" s="24">
        <v>61319.05</v>
      </c>
      <c r="E21" s="24">
        <v>61319.05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6" t="s">
        <v>101</v>
      </c>
      <c r="B22" s="177" t="str">
        <f>"  "&amp;"行政事业单位医疗"</f>
        <v>  行政事业单位医疗</v>
      </c>
      <c r="C22" s="24">
        <v>61319.05</v>
      </c>
      <c r="D22" s="24">
        <v>61319.05</v>
      </c>
      <c r="E22" s="24">
        <v>61319.05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6" t="s">
        <v>102</v>
      </c>
      <c r="B23" s="177" t="str">
        <f>"    "&amp;"行政单位医疗"</f>
        <v>    行政单位医疗</v>
      </c>
      <c r="C23" s="24">
        <v>58086.8</v>
      </c>
      <c r="D23" s="24">
        <v>58086.8</v>
      </c>
      <c r="E23" s="24">
        <v>58086.8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6" t="s">
        <v>103</v>
      </c>
      <c r="B24" s="177" t="str">
        <f>"    "&amp;"其他行政事业单位医疗支出"</f>
        <v>    其他行政事业单位医疗支出</v>
      </c>
      <c r="C24" s="24">
        <v>3232.25</v>
      </c>
      <c r="D24" s="24">
        <v>3232.25</v>
      </c>
      <c r="E24" s="24">
        <v>3232.25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2" t="s">
        <v>104</v>
      </c>
      <c r="B25" s="161" t="s">
        <v>105</v>
      </c>
      <c r="C25" s="24">
        <v>98174.88</v>
      </c>
      <c r="D25" s="24">
        <v>98174.88</v>
      </c>
      <c r="E25" s="24">
        <v>98174.88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6" t="s">
        <v>106</v>
      </c>
      <c r="B26" s="177" t="str">
        <f>"  "&amp;"住房改革支出"</f>
        <v>  住房改革支出</v>
      </c>
      <c r="C26" s="24">
        <v>98174.88</v>
      </c>
      <c r="D26" s="24">
        <v>98174.88</v>
      </c>
      <c r="E26" s="24">
        <v>98174.88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6" t="s">
        <v>107</v>
      </c>
      <c r="B27" s="177" t="str">
        <f>"    "&amp;"住房公积金"</f>
        <v>    住房公积金</v>
      </c>
      <c r="C27" s="24">
        <v>98174.88</v>
      </c>
      <c r="D27" s="24">
        <v>98174.88</v>
      </c>
      <c r="E27" s="24">
        <v>98174.88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8" t="s">
        <v>108</v>
      </c>
      <c r="B28" s="179" t="s">
        <v>108</v>
      </c>
      <c r="C28" s="24">
        <v>3941146.25</v>
      </c>
      <c r="D28" s="24">
        <v>3941146.25</v>
      </c>
      <c r="E28" s="24">
        <v>1404046.25</v>
      </c>
      <c r="F28" s="24">
        <v>2537100</v>
      </c>
      <c r="G28" s="24"/>
      <c r="H28" s="24"/>
      <c r="I28" s="24"/>
      <c r="J28" s="24"/>
      <c r="K28" s="24"/>
      <c r="L28" s="24"/>
      <c r="M28" s="24"/>
      <c r="N28" s="24"/>
      <c r="O28" s="24"/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3"/>
  <cols>
    <col min="1" max="1" width="39.2818181818182" customWidth="1"/>
    <col min="2" max="2" width="30.8545454545455" customWidth="1"/>
    <col min="3" max="3" width="35.8545454545455" customWidth="1"/>
    <col min="4" max="4" width="29.854545454545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109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"单位名称："&amp;"中国共产党耿马傣族佤族自治县委员会社会工作部"</f>
        <v>单位名称：中国共产党耿马傣族佤族自治县委员会社会工作部</v>
      </c>
      <c r="B4" s="160"/>
      <c r="C4" s="160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110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1" t="s">
        <v>111</v>
      </c>
      <c r="B8" s="24">
        <v>3941146.25</v>
      </c>
      <c r="C8" s="23" t="s">
        <v>112</v>
      </c>
      <c r="D8" s="24">
        <v>3941146.25</v>
      </c>
    </row>
    <row r="9" ht="18.75" customHeight="1" spans="1:4">
      <c r="A9" s="162" t="s">
        <v>113</v>
      </c>
      <c r="B9" s="24">
        <v>3941146.25</v>
      </c>
      <c r="C9" s="23" t="s">
        <v>114</v>
      </c>
      <c r="D9" s="24">
        <v>3592283.68</v>
      </c>
    </row>
    <row r="10" ht="18.75" customHeight="1" spans="1:4">
      <c r="A10" s="162" t="s">
        <v>115</v>
      </c>
      <c r="B10" s="24"/>
      <c r="C10" s="23" t="s">
        <v>116</v>
      </c>
      <c r="D10" s="24"/>
    </row>
    <row r="11" ht="18.75" customHeight="1" spans="1:4">
      <c r="A11" s="162" t="s">
        <v>117</v>
      </c>
      <c r="B11" s="24"/>
      <c r="C11" s="23" t="s">
        <v>118</v>
      </c>
      <c r="D11" s="24"/>
    </row>
    <row r="12" ht="18.75" customHeight="1" spans="1:4">
      <c r="A12" s="163" t="s">
        <v>119</v>
      </c>
      <c r="B12" s="24"/>
      <c r="C12" s="164" t="s">
        <v>120</v>
      </c>
      <c r="D12" s="24"/>
    </row>
    <row r="13" ht="18.75" customHeight="1" spans="1:4">
      <c r="A13" s="165" t="s">
        <v>113</v>
      </c>
      <c r="B13" s="24"/>
      <c r="C13" s="166" t="s">
        <v>121</v>
      </c>
      <c r="D13" s="24"/>
    </row>
    <row r="14" ht="18.75" customHeight="1" spans="1:4">
      <c r="A14" s="165" t="s">
        <v>115</v>
      </c>
      <c r="B14" s="24"/>
      <c r="C14" s="166" t="s">
        <v>122</v>
      </c>
      <c r="D14" s="24"/>
    </row>
    <row r="15" ht="18.75" customHeight="1" spans="1:4">
      <c r="A15" s="165" t="s">
        <v>117</v>
      </c>
      <c r="B15" s="24"/>
      <c r="C15" s="166" t="s">
        <v>123</v>
      </c>
      <c r="D15" s="24"/>
    </row>
    <row r="16" ht="18.75" customHeight="1" spans="1:4">
      <c r="A16" s="165" t="s">
        <v>26</v>
      </c>
      <c r="B16" s="24"/>
      <c r="C16" s="166" t="s">
        <v>124</v>
      </c>
      <c r="D16" s="24">
        <v>189368.64</v>
      </c>
    </row>
    <row r="17" ht="18.75" customHeight="1" spans="1:4">
      <c r="A17" s="165" t="s">
        <v>26</v>
      </c>
      <c r="B17" s="24" t="s">
        <v>26</v>
      </c>
      <c r="C17" s="166" t="s">
        <v>125</v>
      </c>
      <c r="D17" s="24">
        <v>61319.05</v>
      </c>
    </row>
    <row r="18" ht="18.75" customHeight="1" spans="1:4">
      <c r="A18" s="167" t="s">
        <v>26</v>
      </c>
      <c r="B18" s="24" t="s">
        <v>26</v>
      </c>
      <c r="C18" s="166" t="s">
        <v>126</v>
      </c>
      <c r="D18" s="24"/>
    </row>
    <row r="19" ht="18.75" customHeight="1" spans="1:4">
      <c r="A19" s="167" t="s">
        <v>26</v>
      </c>
      <c r="B19" s="24" t="s">
        <v>26</v>
      </c>
      <c r="C19" s="166" t="s">
        <v>127</v>
      </c>
      <c r="D19" s="24"/>
    </row>
    <row r="20" ht="18.75" customHeight="1" spans="1:4">
      <c r="A20" s="168" t="s">
        <v>26</v>
      </c>
      <c r="B20" s="24" t="s">
        <v>26</v>
      </c>
      <c r="C20" s="166" t="s">
        <v>128</v>
      </c>
      <c r="D20" s="24"/>
    </row>
    <row r="21" ht="18.75" customHeight="1" spans="1:4">
      <c r="A21" s="168" t="s">
        <v>26</v>
      </c>
      <c r="B21" s="24" t="s">
        <v>26</v>
      </c>
      <c r="C21" s="166" t="s">
        <v>129</v>
      </c>
      <c r="D21" s="24"/>
    </row>
    <row r="22" ht="18.75" customHeight="1" spans="1:4">
      <c r="A22" s="168" t="s">
        <v>26</v>
      </c>
      <c r="B22" s="24" t="s">
        <v>26</v>
      </c>
      <c r="C22" s="166" t="s">
        <v>130</v>
      </c>
      <c r="D22" s="24"/>
    </row>
    <row r="23" ht="18.75" customHeight="1" spans="1:4">
      <c r="A23" s="168" t="s">
        <v>26</v>
      </c>
      <c r="B23" s="24" t="s">
        <v>26</v>
      </c>
      <c r="C23" s="166" t="s">
        <v>131</v>
      </c>
      <c r="D23" s="24"/>
    </row>
    <row r="24" ht="18.75" customHeight="1" spans="1:4">
      <c r="A24" s="168" t="s">
        <v>26</v>
      </c>
      <c r="B24" s="24" t="s">
        <v>26</v>
      </c>
      <c r="C24" s="166" t="s">
        <v>132</v>
      </c>
      <c r="D24" s="24"/>
    </row>
    <row r="25" ht="18.75" customHeight="1" spans="1:4">
      <c r="A25" s="168" t="s">
        <v>26</v>
      </c>
      <c r="B25" s="24" t="s">
        <v>26</v>
      </c>
      <c r="C25" s="166" t="s">
        <v>133</v>
      </c>
      <c r="D25" s="24"/>
    </row>
    <row r="26" ht="18.75" customHeight="1" spans="1:4">
      <c r="A26" s="168" t="s">
        <v>26</v>
      </c>
      <c r="B26" s="24" t="s">
        <v>26</v>
      </c>
      <c r="C26" s="166" t="s">
        <v>134</v>
      </c>
      <c r="D26" s="24"/>
    </row>
    <row r="27" ht="18.75" customHeight="1" spans="1:4">
      <c r="A27" s="168" t="s">
        <v>26</v>
      </c>
      <c r="B27" s="24" t="s">
        <v>26</v>
      </c>
      <c r="C27" s="166" t="s">
        <v>135</v>
      </c>
      <c r="D27" s="24">
        <v>98174.88</v>
      </c>
    </row>
    <row r="28" ht="18.75" customHeight="1" spans="1:4">
      <c r="A28" s="168" t="s">
        <v>26</v>
      </c>
      <c r="B28" s="24" t="s">
        <v>26</v>
      </c>
      <c r="C28" s="166" t="s">
        <v>136</v>
      </c>
      <c r="D28" s="24"/>
    </row>
    <row r="29" ht="18.75" customHeight="1" spans="1:4">
      <c r="A29" s="168" t="s">
        <v>26</v>
      </c>
      <c r="B29" s="24" t="s">
        <v>26</v>
      </c>
      <c r="C29" s="166" t="s">
        <v>137</v>
      </c>
      <c r="D29" s="24"/>
    </row>
    <row r="30" ht="18.75" customHeight="1" spans="1:4">
      <c r="A30" s="168" t="s">
        <v>26</v>
      </c>
      <c r="B30" s="24" t="s">
        <v>26</v>
      </c>
      <c r="C30" s="166" t="s">
        <v>138</v>
      </c>
      <c r="D30" s="24"/>
    </row>
    <row r="31" ht="18.75" customHeight="1" spans="1:4">
      <c r="A31" s="168" t="s">
        <v>26</v>
      </c>
      <c r="B31" s="24" t="s">
        <v>26</v>
      </c>
      <c r="C31" s="166" t="s">
        <v>139</v>
      </c>
      <c r="D31" s="24"/>
    </row>
    <row r="32" ht="18.75" customHeight="1" spans="1:4">
      <c r="A32" s="169" t="s">
        <v>26</v>
      </c>
      <c r="B32" s="24" t="s">
        <v>26</v>
      </c>
      <c r="C32" s="166" t="s">
        <v>140</v>
      </c>
      <c r="D32" s="24"/>
    </row>
    <row r="33" ht="18.75" customHeight="1" spans="1:4">
      <c r="A33" s="169" t="s">
        <v>26</v>
      </c>
      <c r="B33" s="24" t="s">
        <v>26</v>
      </c>
      <c r="C33" s="166" t="s">
        <v>141</v>
      </c>
      <c r="D33" s="24"/>
    </row>
    <row r="34" ht="18.75" customHeight="1" spans="1:4">
      <c r="A34" s="169" t="s">
        <v>26</v>
      </c>
      <c r="B34" s="24" t="s">
        <v>26</v>
      </c>
      <c r="C34" s="166" t="s">
        <v>142</v>
      </c>
      <c r="D34" s="24"/>
    </row>
    <row r="35" ht="18.75" customHeight="1" spans="1:4">
      <c r="A35" s="169" t="s">
        <v>26</v>
      </c>
      <c r="B35" s="24" t="s">
        <v>26</v>
      </c>
      <c r="C35" s="166" t="s">
        <v>143</v>
      </c>
      <c r="D35" s="24"/>
    </row>
    <row r="36" ht="18.75" customHeight="1" spans="1:4">
      <c r="A36" s="56" t="s">
        <v>144</v>
      </c>
      <c r="B36" s="170">
        <v>3941146.25</v>
      </c>
      <c r="C36" s="171" t="s">
        <v>51</v>
      </c>
      <c r="D36" s="170">
        <v>3941146.25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818181818182" customWidth="1"/>
    <col min="4" max="4" width="20.4181818181818" customWidth="1"/>
    <col min="5" max="7" width="24.2818181818182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0"/>
      <c r="F2" s="58"/>
      <c r="G2" s="40" t="s">
        <v>145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152" t="str">
        <f>"单位名称："&amp;"中国共产党耿马傣族佤族自治县委员会社会工作部"</f>
        <v>单位名称：中国共产党耿马傣族佤族自治县委员会社会工作部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53" t="s">
        <v>146</v>
      </c>
      <c r="B5" s="154"/>
      <c r="C5" s="107" t="s">
        <v>55</v>
      </c>
      <c r="D5" s="130" t="s">
        <v>75</v>
      </c>
      <c r="E5" s="14"/>
      <c r="F5" s="15"/>
      <c r="G5" s="123" t="s">
        <v>76</v>
      </c>
    </row>
    <row r="6" ht="20.25" customHeight="1" spans="1:7">
      <c r="A6" s="155" t="s">
        <v>73</v>
      </c>
      <c r="B6" s="155" t="s">
        <v>74</v>
      </c>
      <c r="C6" s="34"/>
      <c r="D6" s="67" t="s">
        <v>57</v>
      </c>
      <c r="E6" s="67" t="s">
        <v>147</v>
      </c>
      <c r="F6" s="67" t="s">
        <v>148</v>
      </c>
      <c r="G6" s="95"/>
    </row>
    <row r="7" ht="19.5" customHeight="1" spans="1:7">
      <c r="A7" s="155" t="s">
        <v>149</v>
      </c>
      <c r="B7" s="155" t="s">
        <v>150</v>
      </c>
      <c r="C7" s="155" t="s">
        <v>151</v>
      </c>
      <c r="D7" s="67">
        <v>4</v>
      </c>
      <c r="E7" s="156" t="s">
        <v>152</v>
      </c>
      <c r="F7" s="156" t="s">
        <v>153</v>
      </c>
      <c r="G7" s="155" t="s">
        <v>154</v>
      </c>
    </row>
    <row r="8" ht="18" customHeight="1" spans="1:7">
      <c r="A8" s="35" t="s">
        <v>84</v>
      </c>
      <c r="B8" s="35" t="s">
        <v>85</v>
      </c>
      <c r="C8" s="24">
        <v>3592283.68</v>
      </c>
      <c r="D8" s="24">
        <v>1055183.68</v>
      </c>
      <c r="E8" s="24">
        <v>928710</v>
      </c>
      <c r="F8" s="24">
        <v>126473.68</v>
      </c>
      <c r="G8" s="24">
        <v>2537100</v>
      </c>
    </row>
    <row r="9" ht="18" customHeight="1" spans="1:7">
      <c r="A9" s="118" t="s">
        <v>86</v>
      </c>
      <c r="B9" s="118" t="s">
        <v>155</v>
      </c>
      <c r="C9" s="24">
        <v>3542283.68</v>
      </c>
      <c r="D9" s="24">
        <v>1055183.68</v>
      </c>
      <c r="E9" s="24">
        <v>928710</v>
      </c>
      <c r="F9" s="24">
        <v>126473.68</v>
      </c>
      <c r="G9" s="24">
        <v>2487100</v>
      </c>
    </row>
    <row r="10" ht="18" customHeight="1" spans="1:7">
      <c r="A10" s="119" t="s">
        <v>87</v>
      </c>
      <c r="B10" s="119" t="s">
        <v>156</v>
      </c>
      <c r="C10" s="24">
        <v>1055183.68</v>
      </c>
      <c r="D10" s="24">
        <v>1055183.68</v>
      </c>
      <c r="E10" s="24">
        <v>928710</v>
      </c>
      <c r="F10" s="24">
        <v>126473.68</v>
      </c>
      <c r="G10" s="24"/>
    </row>
    <row r="11" ht="18" customHeight="1" spans="1:7">
      <c r="A11" s="119" t="s">
        <v>88</v>
      </c>
      <c r="B11" s="119" t="s">
        <v>157</v>
      </c>
      <c r="C11" s="24">
        <v>674800</v>
      </c>
      <c r="D11" s="24"/>
      <c r="E11" s="24"/>
      <c r="F11" s="24"/>
      <c r="G11" s="24">
        <v>674800</v>
      </c>
    </row>
    <row r="12" ht="18" customHeight="1" spans="1:7">
      <c r="A12" s="119" t="s">
        <v>89</v>
      </c>
      <c r="B12" s="119" t="s">
        <v>158</v>
      </c>
      <c r="C12" s="24">
        <v>1810000</v>
      </c>
      <c r="D12" s="24"/>
      <c r="E12" s="24"/>
      <c r="F12" s="24"/>
      <c r="G12" s="24">
        <v>1810000</v>
      </c>
    </row>
    <row r="13" ht="18" customHeight="1" spans="1:7">
      <c r="A13" s="119" t="s">
        <v>90</v>
      </c>
      <c r="B13" s="119" t="s">
        <v>159</v>
      </c>
      <c r="C13" s="24">
        <v>2300</v>
      </c>
      <c r="D13" s="24"/>
      <c r="E13" s="24"/>
      <c r="F13" s="24"/>
      <c r="G13" s="24">
        <v>2300</v>
      </c>
    </row>
    <row r="14" ht="18" customHeight="1" spans="1:7">
      <c r="A14" s="118" t="s">
        <v>91</v>
      </c>
      <c r="B14" s="118" t="s">
        <v>160</v>
      </c>
      <c r="C14" s="24">
        <v>50000</v>
      </c>
      <c r="D14" s="24"/>
      <c r="E14" s="24"/>
      <c r="F14" s="24"/>
      <c r="G14" s="24">
        <v>50000</v>
      </c>
    </row>
    <row r="15" ht="18" customHeight="1" spans="1:7">
      <c r="A15" s="119" t="s">
        <v>92</v>
      </c>
      <c r="B15" s="119" t="s">
        <v>157</v>
      </c>
      <c r="C15" s="24">
        <v>50000</v>
      </c>
      <c r="D15" s="24"/>
      <c r="E15" s="24"/>
      <c r="F15" s="24"/>
      <c r="G15" s="24">
        <v>50000</v>
      </c>
    </row>
    <row r="16" ht="18" customHeight="1" spans="1:7">
      <c r="A16" s="35" t="s">
        <v>93</v>
      </c>
      <c r="B16" s="35" t="s">
        <v>94</v>
      </c>
      <c r="C16" s="24">
        <v>189368.64</v>
      </c>
      <c r="D16" s="24">
        <v>189368.64</v>
      </c>
      <c r="E16" s="24">
        <v>189368.64</v>
      </c>
      <c r="F16" s="24"/>
      <c r="G16" s="24"/>
    </row>
    <row r="17" ht="18" customHeight="1" spans="1:7">
      <c r="A17" s="118" t="s">
        <v>95</v>
      </c>
      <c r="B17" s="118" t="s">
        <v>161</v>
      </c>
      <c r="C17" s="24">
        <v>130899.84</v>
      </c>
      <c r="D17" s="24">
        <v>130899.84</v>
      </c>
      <c r="E17" s="24">
        <v>130899.84</v>
      </c>
      <c r="F17" s="24"/>
      <c r="G17" s="24"/>
    </row>
    <row r="18" ht="18" customHeight="1" spans="1:7">
      <c r="A18" s="119" t="s">
        <v>96</v>
      </c>
      <c r="B18" s="119" t="s">
        <v>162</v>
      </c>
      <c r="C18" s="24">
        <v>130899.84</v>
      </c>
      <c r="D18" s="24">
        <v>130899.84</v>
      </c>
      <c r="E18" s="24">
        <v>130899.84</v>
      </c>
      <c r="F18" s="24"/>
      <c r="G18" s="24"/>
    </row>
    <row r="19" ht="18" customHeight="1" spans="1:7">
      <c r="A19" s="118" t="s">
        <v>97</v>
      </c>
      <c r="B19" s="118" t="s">
        <v>163</v>
      </c>
      <c r="C19" s="24">
        <v>58468.8</v>
      </c>
      <c r="D19" s="24">
        <v>58468.8</v>
      </c>
      <c r="E19" s="24">
        <v>58468.8</v>
      </c>
      <c r="F19" s="24"/>
      <c r="G19" s="24"/>
    </row>
    <row r="20" ht="18" customHeight="1" spans="1:7">
      <c r="A20" s="119" t="s">
        <v>98</v>
      </c>
      <c r="B20" s="119" t="s">
        <v>164</v>
      </c>
      <c r="C20" s="24">
        <v>58468.8</v>
      </c>
      <c r="D20" s="24">
        <v>58468.8</v>
      </c>
      <c r="E20" s="24">
        <v>58468.8</v>
      </c>
      <c r="F20" s="24"/>
      <c r="G20" s="24"/>
    </row>
    <row r="21" ht="18" customHeight="1" spans="1:7">
      <c r="A21" s="35" t="s">
        <v>99</v>
      </c>
      <c r="B21" s="35" t="s">
        <v>100</v>
      </c>
      <c r="C21" s="24">
        <v>61319.05</v>
      </c>
      <c r="D21" s="24">
        <v>61319.05</v>
      </c>
      <c r="E21" s="24">
        <v>61319.05</v>
      </c>
      <c r="F21" s="24"/>
      <c r="G21" s="24"/>
    </row>
    <row r="22" ht="18" customHeight="1" spans="1:7">
      <c r="A22" s="118" t="s">
        <v>101</v>
      </c>
      <c r="B22" s="118" t="s">
        <v>165</v>
      </c>
      <c r="C22" s="24">
        <v>61319.05</v>
      </c>
      <c r="D22" s="24">
        <v>61319.05</v>
      </c>
      <c r="E22" s="24">
        <v>61319.05</v>
      </c>
      <c r="F22" s="24"/>
      <c r="G22" s="24"/>
    </row>
    <row r="23" ht="18" customHeight="1" spans="1:7">
      <c r="A23" s="119" t="s">
        <v>102</v>
      </c>
      <c r="B23" s="119" t="s">
        <v>166</v>
      </c>
      <c r="C23" s="24">
        <v>58086.8</v>
      </c>
      <c r="D23" s="24">
        <v>58086.8</v>
      </c>
      <c r="E23" s="24">
        <v>58086.8</v>
      </c>
      <c r="F23" s="24"/>
      <c r="G23" s="24"/>
    </row>
    <row r="24" ht="18" customHeight="1" spans="1:7">
      <c r="A24" s="119" t="s">
        <v>103</v>
      </c>
      <c r="B24" s="119" t="s">
        <v>167</v>
      </c>
      <c r="C24" s="24">
        <v>3232.25</v>
      </c>
      <c r="D24" s="24">
        <v>3232.25</v>
      </c>
      <c r="E24" s="24">
        <v>3232.25</v>
      </c>
      <c r="F24" s="24"/>
      <c r="G24" s="24"/>
    </row>
    <row r="25" ht="18" customHeight="1" spans="1:7">
      <c r="A25" s="35" t="s">
        <v>104</v>
      </c>
      <c r="B25" s="35" t="s">
        <v>105</v>
      </c>
      <c r="C25" s="24">
        <v>98174.88</v>
      </c>
      <c r="D25" s="24">
        <v>98174.88</v>
      </c>
      <c r="E25" s="24">
        <v>98174.88</v>
      </c>
      <c r="F25" s="24"/>
      <c r="G25" s="24"/>
    </row>
    <row r="26" ht="18" customHeight="1" spans="1:7">
      <c r="A26" s="118" t="s">
        <v>106</v>
      </c>
      <c r="B26" s="118" t="s">
        <v>168</v>
      </c>
      <c r="C26" s="24">
        <v>98174.88</v>
      </c>
      <c r="D26" s="24">
        <v>98174.88</v>
      </c>
      <c r="E26" s="24">
        <v>98174.88</v>
      </c>
      <c r="F26" s="24"/>
      <c r="G26" s="24"/>
    </row>
    <row r="27" ht="18" customHeight="1" spans="1:7">
      <c r="A27" s="119" t="s">
        <v>107</v>
      </c>
      <c r="B27" s="119" t="s">
        <v>169</v>
      </c>
      <c r="C27" s="24">
        <v>98174.88</v>
      </c>
      <c r="D27" s="24">
        <v>98174.88</v>
      </c>
      <c r="E27" s="24">
        <v>98174.88</v>
      </c>
      <c r="F27" s="24"/>
      <c r="G27" s="24"/>
    </row>
    <row r="28" ht="18" customHeight="1" spans="1:7">
      <c r="A28" s="157" t="s">
        <v>108</v>
      </c>
      <c r="B28" s="158" t="s">
        <v>108</v>
      </c>
      <c r="C28" s="24">
        <v>3941146.25</v>
      </c>
      <c r="D28" s="24">
        <v>1404046.25</v>
      </c>
      <c r="E28" s="24">
        <v>1277572.57</v>
      </c>
      <c r="F28" s="24">
        <v>126473.68</v>
      </c>
      <c r="G28" s="24">
        <v>2537100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3.5727272727273" customWidth="1"/>
    <col min="2" max="7" width="22.8545454545455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2"/>
      <c r="D2" s="63"/>
      <c r="G2" s="88" t="s">
        <v>170</v>
      </c>
    </row>
    <row r="3" ht="39" customHeight="1" spans="1:7">
      <c r="A3" s="128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"单位名称："&amp;"中国共产党耿马傣族佤族自治县委员会社会工作部"</f>
        <v>单位名称：中国共产党耿马傣族佤族自治县委员会社会工作部</v>
      </c>
      <c r="B4" s="141"/>
      <c r="C4" s="142"/>
      <c r="D4" s="63"/>
      <c r="E4" s="31"/>
      <c r="G4" s="88" t="s">
        <v>171</v>
      </c>
    </row>
    <row r="5" ht="18.75" customHeight="1" spans="1:7">
      <c r="A5" s="11" t="s">
        <v>172</v>
      </c>
      <c r="B5" s="11" t="s">
        <v>173</v>
      </c>
      <c r="C5" s="32" t="s">
        <v>174</v>
      </c>
      <c r="D5" s="13" t="s">
        <v>175</v>
      </c>
      <c r="E5" s="14"/>
      <c r="F5" s="15"/>
      <c r="G5" s="32" t="s">
        <v>176</v>
      </c>
    </row>
    <row r="6" ht="18.75" customHeight="1" spans="1:7">
      <c r="A6" s="18"/>
      <c r="B6" s="143"/>
      <c r="C6" s="34"/>
      <c r="D6" s="67" t="s">
        <v>57</v>
      </c>
      <c r="E6" s="67" t="s">
        <v>177</v>
      </c>
      <c r="F6" s="67" t="s">
        <v>178</v>
      </c>
      <c r="G6" s="34"/>
    </row>
    <row r="7" ht="18.75" customHeight="1" spans="1:7">
      <c r="A7" s="144" t="s">
        <v>55</v>
      </c>
      <c r="B7" s="145">
        <v>1</v>
      </c>
      <c r="C7" s="146">
        <v>2</v>
      </c>
      <c r="D7" s="147">
        <v>3</v>
      </c>
      <c r="E7" s="147">
        <v>4</v>
      </c>
      <c r="F7" s="147">
        <v>5</v>
      </c>
      <c r="G7" s="146">
        <v>6</v>
      </c>
    </row>
    <row r="8" ht="18.75" customHeight="1" spans="1:7">
      <c r="A8" s="144" t="s">
        <v>55</v>
      </c>
      <c r="B8" s="148">
        <v>26970</v>
      </c>
      <c r="C8" s="148"/>
      <c r="D8" s="148">
        <v>20000</v>
      </c>
      <c r="E8" s="148"/>
      <c r="F8" s="148">
        <v>20000</v>
      </c>
      <c r="G8" s="148">
        <v>6970</v>
      </c>
    </row>
    <row r="9" ht="18.75" customHeight="1" spans="1:7">
      <c r="A9" s="149" t="s">
        <v>179</v>
      </c>
      <c r="B9" s="148">
        <v>26970</v>
      </c>
      <c r="C9" s="148"/>
      <c r="D9" s="148">
        <v>20000</v>
      </c>
      <c r="E9" s="148"/>
      <c r="F9" s="148">
        <v>20000</v>
      </c>
      <c r="G9" s="148">
        <v>6970</v>
      </c>
    </row>
    <row r="10" ht="18.75" customHeight="1" spans="1:7">
      <c r="A10" s="149" t="s">
        <v>180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181</v>
      </c>
      <c r="B11" s="148"/>
      <c r="C11" s="148"/>
      <c r="D11" s="148"/>
      <c r="E11" s="148"/>
      <c r="F11" s="148"/>
      <c r="G11" s="148"/>
    </row>
    <row r="12" ht="18.75" customHeight="1" spans="1:7">
      <c r="A12" s="149" t="s">
        <v>182</v>
      </c>
      <c r="B12" s="148"/>
      <c r="C12" s="148"/>
      <c r="D12" s="148"/>
      <c r="E12" s="148"/>
      <c r="F12" s="148"/>
      <c r="G12" s="14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32.8545454545455" customWidth="1"/>
    <col min="2" max="2" width="25.4181818181818" customWidth="1"/>
    <col min="3" max="3" width="26.5727272727273" customWidth="1"/>
    <col min="4" max="4" width="10.1363636363636" customWidth="1"/>
    <col min="5" max="5" width="28.5909090909091" customWidth="1"/>
    <col min="6" max="6" width="10.2818181818182" customWidth="1"/>
    <col min="7" max="7" width="23" customWidth="1"/>
    <col min="8" max="21" width="19.854545454545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39" t="s">
        <v>183</v>
      </c>
    </row>
    <row r="3" ht="39.75" customHeight="1" spans="1:23">
      <c r="A3" s="128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"单位名称："&amp;"中国共产党耿马傣族佤族自治县委员会社会工作部"</f>
        <v>单位名称：中国共产党耿马傣族佤族自治县委员会社会工作部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39" t="s">
        <v>171</v>
      </c>
    </row>
    <row r="5" ht="18" customHeight="1" spans="1:23">
      <c r="A5" s="11" t="s">
        <v>184</v>
      </c>
      <c r="B5" s="11" t="s">
        <v>185</v>
      </c>
      <c r="C5" s="11" t="s">
        <v>186</v>
      </c>
      <c r="D5" s="11" t="s">
        <v>187</v>
      </c>
      <c r="E5" s="11" t="s">
        <v>188</v>
      </c>
      <c r="F5" s="11" t="s">
        <v>189</v>
      </c>
      <c r="G5" s="11" t="s">
        <v>190</v>
      </c>
      <c r="H5" s="130" t="s">
        <v>191</v>
      </c>
      <c r="I5" s="65" t="s">
        <v>191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192</v>
      </c>
      <c r="I6" s="130" t="s">
        <v>58</v>
      </c>
      <c r="J6" s="65"/>
      <c r="K6" s="65"/>
      <c r="L6" s="65"/>
      <c r="M6" s="136"/>
      <c r="N6" s="13" t="s">
        <v>193</v>
      </c>
      <c r="O6" s="14"/>
      <c r="P6" s="15"/>
      <c r="Q6" s="11" t="s">
        <v>61</v>
      </c>
      <c r="R6" s="130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8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194</v>
      </c>
      <c r="J7" s="11" t="s">
        <v>195</v>
      </c>
      <c r="K7" s="11" t="s">
        <v>196</v>
      </c>
      <c r="L7" s="11" t="s">
        <v>197</v>
      </c>
      <c r="M7" s="11" t="s">
        <v>198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199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200</v>
      </c>
      <c r="K8" s="18" t="s">
        <v>196</v>
      </c>
      <c r="L8" s="18" t="s">
        <v>197</v>
      </c>
      <c r="M8" s="18" t="s">
        <v>198</v>
      </c>
      <c r="N8" s="18" t="s">
        <v>196</v>
      </c>
      <c r="O8" s="18" t="s">
        <v>197</v>
      </c>
      <c r="P8" s="18" t="s">
        <v>198</v>
      </c>
      <c r="Q8" s="18" t="s">
        <v>61</v>
      </c>
      <c r="R8" s="18" t="s">
        <v>57</v>
      </c>
      <c r="S8" s="18" t="s">
        <v>64</v>
      </c>
      <c r="T8" s="18" t="s">
        <v>199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70</v>
      </c>
      <c r="B10" s="132"/>
      <c r="C10" s="132"/>
      <c r="D10" s="132"/>
      <c r="E10" s="132"/>
      <c r="F10" s="132"/>
      <c r="G10" s="132"/>
      <c r="H10" s="24">
        <v>1404046.25</v>
      </c>
      <c r="I10" s="24">
        <v>1404046.25</v>
      </c>
      <c r="J10" s="24"/>
      <c r="K10" s="24"/>
      <c r="L10" s="24">
        <v>1404046.25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70</v>
      </c>
      <c r="B11" s="22"/>
      <c r="C11" s="22"/>
      <c r="D11" s="22"/>
      <c r="E11" s="22"/>
      <c r="F11" s="22"/>
      <c r="G11" s="22"/>
      <c r="H11" s="24">
        <v>1404046.25</v>
      </c>
      <c r="I11" s="24">
        <v>1404046.25</v>
      </c>
      <c r="J11" s="24"/>
      <c r="K11" s="24"/>
      <c r="L11" s="24">
        <v>1404046.25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3" t="s">
        <v>70</v>
      </c>
      <c r="B12" s="22" t="s">
        <v>201</v>
      </c>
      <c r="C12" s="22" t="s">
        <v>202</v>
      </c>
      <c r="D12" s="22" t="s">
        <v>87</v>
      </c>
      <c r="E12" s="22" t="s">
        <v>156</v>
      </c>
      <c r="F12" s="22" t="s">
        <v>203</v>
      </c>
      <c r="G12" s="22" t="s">
        <v>204</v>
      </c>
      <c r="H12" s="24">
        <v>319032</v>
      </c>
      <c r="I12" s="24">
        <v>319032</v>
      </c>
      <c r="J12" s="24"/>
      <c r="K12" s="24"/>
      <c r="L12" s="24">
        <v>319032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3" t="s">
        <v>70</v>
      </c>
      <c r="B13" s="22" t="s">
        <v>201</v>
      </c>
      <c r="C13" s="22" t="s">
        <v>202</v>
      </c>
      <c r="D13" s="22" t="s">
        <v>87</v>
      </c>
      <c r="E13" s="22" t="s">
        <v>156</v>
      </c>
      <c r="F13" s="22" t="s">
        <v>205</v>
      </c>
      <c r="G13" s="22" t="s">
        <v>206</v>
      </c>
      <c r="H13" s="24">
        <v>84000</v>
      </c>
      <c r="I13" s="24">
        <v>84000</v>
      </c>
      <c r="J13" s="24"/>
      <c r="K13" s="24"/>
      <c r="L13" s="24">
        <v>84000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3" t="s">
        <v>70</v>
      </c>
      <c r="B14" s="22" t="s">
        <v>201</v>
      </c>
      <c r="C14" s="22" t="s">
        <v>202</v>
      </c>
      <c r="D14" s="22" t="s">
        <v>87</v>
      </c>
      <c r="E14" s="22" t="s">
        <v>156</v>
      </c>
      <c r="F14" s="22" t="s">
        <v>205</v>
      </c>
      <c r="G14" s="22" t="s">
        <v>206</v>
      </c>
      <c r="H14" s="24">
        <v>359652</v>
      </c>
      <c r="I14" s="24">
        <v>359652</v>
      </c>
      <c r="J14" s="24"/>
      <c r="K14" s="24"/>
      <c r="L14" s="24">
        <v>359652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3" t="s">
        <v>70</v>
      </c>
      <c r="B15" s="22" t="s">
        <v>201</v>
      </c>
      <c r="C15" s="22" t="s">
        <v>202</v>
      </c>
      <c r="D15" s="22" t="s">
        <v>87</v>
      </c>
      <c r="E15" s="22" t="s">
        <v>156</v>
      </c>
      <c r="F15" s="22" t="s">
        <v>207</v>
      </c>
      <c r="G15" s="22" t="s">
        <v>208</v>
      </c>
      <c r="H15" s="24">
        <v>26586</v>
      </c>
      <c r="I15" s="24">
        <v>26586</v>
      </c>
      <c r="J15" s="24"/>
      <c r="K15" s="24"/>
      <c r="L15" s="24">
        <v>26586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3" t="s">
        <v>70</v>
      </c>
      <c r="B16" s="22" t="s">
        <v>209</v>
      </c>
      <c r="C16" s="22" t="s">
        <v>210</v>
      </c>
      <c r="D16" s="22" t="s">
        <v>87</v>
      </c>
      <c r="E16" s="22" t="s">
        <v>156</v>
      </c>
      <c r="F16" s="22" t="s">
        <v>207</v>
      </c>
      <c r="G16" s="22" t="s">
        <v>208</v>
      </c>
      <c r="H16" s="24">
        <v>139440</v>
      </c>
      <c r="I16" s="24">
        <v>139440</v>
      </c>
      <c r="J16" s="24"/>
      <c r="K16" s="24"/>
      <c r="L16" s="24">
        <v>139440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3" t="s">
        <v>70</v>
      </c>
      <c r="B17" s="22" t="s">
        <v>211</v>
      </c>
      <c r="C17" s="22" t="s">
        <v>212</v>
      </c>
      <c r="D17" s="22" t="s">
        <v>96</v>
      </c>
      <c r="E17" s="22" t="s">
        <v>162</v>
      </c>
      <c r="F17" s="22" t="s">
        <v>213</v>
      </c>
      <c r="G17" s="22" t="s">
        <v>214</v>
      </c>
      <c r="H17" s="24">
        <v>130899.84</v>
      </c>
      <c r="I17" s="24">
        <v>130899.84</v>
      </c>
      <c r="J17" s="24"/>
      <c r="K17" s="24"/>
      <c r="L17" s="24">
        <v>130899.84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3" t="s">
        <v>70</v>
      </c>
      <c r="B18" s="22" t="s">
        <v>211</v>
      </c>
      <c r="C18" s="22" t="s">
        <v>212</v>
      </c>
      <c r="D18" s="22" t="s">
        <v>215</v>
      </c>
      <c r="E18" s="22" t="s">
        <v>216</v>
      </c>
      <c r="F18" s="22" t="s">
        <v>217</v>
      </c>
      <c r="G18" s="22" t="s">
        <v>218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3" t="s">
        <v>70</v>
      </c>
      <c r="B19" s="22" t="s">
        <v>211</v>
      </c>
      <c r="C19" s="22" t="s">
        <v>212</v>
      </c>
      <c r="D19" s="22" t="s">
        <v>102</v>
      </c>
      <c r="E19" s="22" t="s">
        <v>166</v>
      </c>
      <c r="F19" s="22" t="s">
        <v>219</v>
      </c>
      <c r="G19" s="22" t="s">
        <v>220</v>
      </c>
      <c r="H19" s="24">
        <v>58086.8</v>
      </c>
      <c r="I19" s="24">
        <v>58086.8</v>
      </c>
      <c r="J19" s="24"/>
      <c r="K19" s="24"/>
      <c r="L19" s="24">
        <v>58086.8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3" t="s">
        <v>70</v>
      </c>
      <c r="B20" s="22" t="s">
        <v>211</v>
      </c>
      <c r="C20" s="22" t="s">
        <v>212</v>
      </c>
      <c r="D20" s="22" t="s">
        <v>221</v>
      </c>
      <c r="E20" s="22" t="s">
        <v>222</v>
      </c>
      <c r="F20" s="22" t="s">
        <v>219</v>
      </c>
      <c r="G20" s="22" t="s">
        <v>220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3" t="s">
        <v>70</v>
      </c>
      <c r="B21" s="22" t="s">
        <v>211</v>
      </c>
      <c r="C21" s="22" t="s">
        <v>212</v>
      </c>
      <c r="D21" s="22" t="s">
        <v>223</v>
      </c>
      <c r="E21" s="22" t="s">
        <v>224</v>
      </c>
      <c r="F21" s="22" t="s">
        <v>225</v>
      </c>
      <c r="G21" s="22" t="s">
        <v>226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3" t="s">
        <v>70</v>
      </c>
      <c r="B22" s="22" t="s">
        <v>211</v>
      </c>
      <c r="C22" s="22" t="s">
        <v>212</v>
      </c>
      <c r="D22" s="22" t="s">
        <v>103</v>
      </c>
      <c r="E22" s="22" t="s">
        <v>167</v>
      </c>
      <c r="F22" s="22" t="s">
        <v>227</v>
      </c>
      <c r="G22" s="22" t="s">
        <v>228</v>
      </c>
      <c r="H22" s="24">
        <v>1596</v>
      </c>
      <c r="I22" s="24">
        <v>1596</v>
      </c>
      <c r="J22" s="24"/>
      <c r="K22" s="24"/>
      <c r="L22" s="24">
        <v>1596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3" t="s">
        <v>70</v>
      </c>
      <c r="B23" s="22" t="s">
        <v>211</v>
      </c>
      <c r="C23" s="22" t="s">
        <v>212</v>
      </c>
      <c r="D23" s="22" t="s">
        <v>103</v>
      </c>
      <c r="E23" s="22" t="s">
        <v>167</v>
      </c>
      <c r="F23" s="22" t="s">
        <v>227</v>
      </c>
      <c r="G23" s="22" t="s">
        <v>228</v>
      </c>
      <c r="H23" s="24">
        <v>1636.25</v>
      </c>
      <c r="I23" s="24">
        <v>1636.25</v>
      </c>
      <c r="J23" s="24"/>
      <c r="K23" s="24"/>
      <c r="L23" s="24">
        <v>1636.25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3" t="s">
        <v>70</v>
      </c>
      <c r="B24" s="22" t="s">
        <v>229</v>
      </c>
      <c r="C24" s="22" t="s">
        <v>169</v>
      </c>
      <c r="D24" s="22" t="s">
        <v>107</v>
      </c>
      <c r="E24" s="22" t="s">
        <v>169</v>
      </c>
      <c r="F24" s="22" t="s">
        <v>230</v>
      </c>
      <c r="G24" s="22" t="s">
        <v>169</v>
      </c>
      <c r="H24" s="24">
        <v>98174.88</v>
      </c>
      <c r="I24" s="24">
        <v>98174.88</v>
      </c>
      <c r="J24" s="24"/>
      <c r="K24" s="24"/>
      <c r="L24" s="24">
        <v>98174.88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3" t="s">
        <v>70</v>
      </c>
      <c r="B25" s="22" t="s">
        <v>231</v>
      </c>
      <c r="C25" s="22" t="s">
        <v>232</v>
      </c>
      <c r="D25" s="22" t="s">
        <v>87</v>
      </c>
      <c r="E25" s="22" t="s">
        <v>156</v>
      </c>
      <c r="F25" s="22" t="s">
        <v>233</v>
      </c>
      <c r="G25" s="22" t="s">
        <v>234</v>
      </c>
      <c r="H25" s="24">
        <v>13400</v>
      </c>
      <c r="I25" s="24">
        <v>13400</v>
      </c>
      <c r="J25" s="24"/>
      <c r="K25" s="24"/>
      <c r="L25" s="24">
        <v>13400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3" t="s">
        <v>70</v>
      </c>
      <c r="B26" s="22" t="s">
        <v>231</v>
      </c>
      <c r="C26" s="22" t="s">
        <v>232</v>
      </c>
      <c r="D26" s="22" t="s">
        <v>87</v>
      </c>
      <c r="E26" s="22" t="s">
        <v>156</v>
      </c>
      <c r="F26" s="22" t="s">
        <v>235</v>
      </c>
      <c r="G26" s="22" t="s">
        <v>236</v>
      </c>
      <c r="H26" s="24">
        <v>1000</v>
      </c>
      <c r="I26" s="24">
        <v>1000</v>
      </c>
      <c r="J26" s="24"/>
      <c r="K26" s="24"/>
      <c r="L26" s="24">
        <v>1000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3" t="s">
        <v>70</v>
      </c>
      <c r="B27" s="22" t="s">
        <v>231</v>
      </c>
      <c r="C27" s="22" t="s">
        <v>232</v>
      </c>
      <c r="D27" s="22" t="s">
        <v>87</v>
      </c>
      <c r="E27" s="22" t="s">
        <v>156</v>
      </c>
      <c r="F27" s="22" t="s">
        <v>237</v>
      </c>
      <c r="G27" s="22" t="s">
        <v>238</v>
      </c>
      <c r="H27" s="24">
        <v>2000</v>
      </c>
      <c r="I27" s="24">
        <v>2000</v>
      </c>
      <c r="J27" s="24"/>
      <c r="K27" s="24"/>
      <c r="L27" s="24">
        <v>2000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3" t="s">
        <v>70</v>
      </c>
      <c r="B28" s="22" t="s">
        <v>239</v>
      </c>
      <c r="C28" s="22" t="s">
        <v>240</v>
      </c>
      <c r="D28" s="22" t="s">
        <v>87</v>
      </c>
      <c r="E28" s="22" t="s">
        <v>156</v>
      </c>
      <c r="F28" s="22" t="s">
        <v>241</v>
      </c>
      <c r="G28" s="22" t="s">
        <v>176</v>
      </c>
      <c r="H28" s="24">
        <v>3600</v>
      </c>
      <c r="I28" s="24">
        <v>3600</v>
      </c>
      <c r="J28" s="24"/>
      <c r="K28" s="24"/>
      <c r="L28" s="24">
        <v>3600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3" t="s">
        <v>70</v>
      </c>
      <c r="B29" s="22" t="s">
        <v>231</v>
      </c>
      <c r="C29" s="22" t="s">
        <v>232</v>
      </c>
      <c r="D29" s="22" t="s">
        <v>87</v>
      </c>
      <c r="E29" s="22" t="s">
        <v>156</v>
      </c>
      <c r="F29" s="22" t="s">
        <v>242</v>
      </c>
      <c r="G29" s="22" t="s">
        <v>243</v>
      </c>
      <c r="H29" s="24">
        <v>500</v>
      </c>
      <c r="I29" s="24">
        <v>500</v>
      </c>
      <c r="J29" s="24"/>
      <c r="K29" s="24"/>
      <c r="L29" s="24">
        <v>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3" t="s">
        <v>70</v>
      </c>
      <c r="B30" s="22" t="s">
        <v>231</v>
      </c>
      <c r="C30" s="22" t="s">
        <v>232</v>
      </c>
      <c r="D30" s="22" t="s">
        <v>87</v>
      </c>
      <c r="E30" s="22" t="s">
        <v>156</v>
      </c>
      <c r="F30" s="22" t="s">
        <v>244</v>
      </c>
      <c r="G30" s="22" t="s">
        <v>245</v>
      </c>
      <c r="H30" s="24">
        <v>4000</v>
      </c>
      <c r="I30" s="24">
        <v>4000</v>
      </c>
      <c r="J30" s="24"/>
      <c r="K30" s="24"/>
      <c r="L30" s="24">
        <v>4000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3" t="s">
        <v>70</v>
      </c>
      <c r="B31" s="22" t="s">
        <v>246</v>
      </c>
      <c r="C31" s="22" t="s">
        <v>247</v>
      </c>
      <c r="D31" s="22" t="s">
        <v>87</v>
      </c>
      <c r="E31" s="22" t="s">
        <v>156</v>
      </c>
      <c r="F31" s="22" t="s">
        <v>248</v>
      </c>
      <c r="G31" s="22" t="s">
        <v>247</v>
      </c>
      <c r="H31" s="24">
        <v>13573.68</v>
      </c>
      <c r="I31" s="24">
        <v>13573.68</v>
      </c>
      <c r="J31" s="24"/>
      <c r="K31" s="24"/>
      <c r="L31" s="24">
        <v>13573.68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3" t="s">
        <v>70</v>
      </c>
      <c r="B32" s="22" t="s">
        <v>249</v>
      </c>
      <c r="C32" s="22" t="s">
        <v>250</v>
      </c>
      <c r="D32" s="22" t="s">
        <v>87</v>
      </c>
      <c r="E32" s="22" t="s">
        <v>156</v>
      </c>
      <c r="F32" s="22" t="s">
        <v>251</v>
      </c>
      <c r="G32" s="22" t="s">
        <v>250</v>
      </c>
      <c r="H32" s="24">
        <v>20000</v>
      </c>
      <c r="I32" s="24">
        <v>20000</v>
      </c>
      <c r="J32" s="24"/>
      <c r="K32" s="24"/>
      <c r="L32" s="24">
        <v>20000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3" t="s">
        <v>70</v>
      </c>
      <c r="B33" s="22" t="s">
        <v>252</v>
      </c>
      <c r="C33" s="22" t="s">
        <v>253</v>
      </c>
      <c r="D33" s="22" t="s">
        <v>87</v>
      </c>
      <c r="E33" s="22" t="s">
        <v>156</v>
      </c>
      <c r="F33" s="22" t="s">
        <v>254</v>
      </c>
      <c r="G33" s="22" t="s">
        <v>255</v>
      </c>
      <c r="H33" s="24">
        <v>68400</v>
      </c>
      <c r="I33" s="24">
        <v>68400</v>
      </c>
      <c r="J33" s="24"/>
      <c r="K33" s="24"/>
      <c r="L33" s="24">
        <v>68400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3" t="s">
        <v>70</v>
      </c>
      <c r="B34" s="22" t="s">
        <v>256</v>
      </c>
      <c r="C34" s="22" t="s">
        <v>257</v>
      </c>
      <c r="D34" s="22" t="s">
        <v>98</v>
      </c>
      <c r="E34" s="22" t="s">
        <v>164</v>
      </c>
      <c r="F34" s="22" t="s">
        <v>258</v>
      </c>
      <c r="G34" s="22" t="s">
        <v>259</v>
      </c>
      <c r="H34" s="24">
        <v>58468.8</v>
      </c>
      <c r="I34" s="24">
        <v>58468.8</v>
      </c>
      <c r="J34" s="24"/>
      <c r="K34" s="24"/>
      <c r="L34" s="24">
        <v>58468.8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70</v>
      </c>
      <c r="B35" s="22" t="s">
        <v>211</v>
      </c>
      <c r="C35" s="22" t="s">
        <v>212</v>
      </c>
      <c r="D35" s="22" t="s">
        <v>102</v>
      </c>
      <c r="E35" s="22" t="s">
        <v>166</v>
      </c>
      <c r="F35" s="22" t="s">
        <v>260</v>
      </c>
      <c r="G35" s="22" t="s">
        <v>261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36" t="s">
        <v>108</v>
      </c>
      <c r="B36" s="134"/>
      <c r="C36" s="134"/>
      <c r="D36" s="134"/>
      <c r="E36" s="134"/>
      <c r="F36" s="134"/>
      <c r="G36" s="135"/>
      <c r="H36" s="24">
        <v>1404046.25</v>
      </c>
      <c r="I36" s="24">
        <v>1404046.25</v>
      </c>
      <c r="J36" s="24"/>
      <c r="K36" s="24"/>
      <c r="L36" s="24">
        <v>1404046.25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</sheetData>
  <mergeCells count="30">
    <mergeCell ref="A3:W3"/>
    <mergeCell ref="A4:G4"/>
    <mergeCell ref="H5:W5"/>
    <mergeCell ref="I6:M6"/>
    <mergeCell ref="N6:P6"/>
    <mergeCell ref="R6:W6"/>
    <mergeCell ref="A36:G3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2.4181818181818" customWidth="1"/>
    <col min="2" max="2" width="30.4454545454545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21" width="19.1363636363636" customWidth="1"/>
    <col min="22" max="23" width="19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"单位名称："&amp;"中国共产党耿马傣族佤族自治县委员会社会工作部"</f>
        <v>单位名称：中国共产党耿马傣族佤族自治县委员会社会工作部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171</v>
      </c>
    </row>
    <row r="5" ht="18.75" customHeight="1" spans="1:23">
      <c r="A5" s="11" t="s">
        <v>263</v>
      </c>
      <c r="B5" s="12" t="s">
        <v>185</v>
      </c>
      <c r="C5" s="11" t="s">
        <v>186</v>
      </c>
      <c r="D5" s="11" t="s">
        <v>264</v>
      </c>
      <c r="E5" s="12" t="s">
        <v>187</v>
      </c>
      <c r="F5" s="12" t="s">
        <v>188</v>
      </c>
      <c r="G5" s="12" t="s">
        <v>265</v>
      </c>
      <c r="H5" s="12" t="s">
        <v>266</v>
      </c>
      <c r="I5" s="32" t="s">
        <v>55</v>
      </c>
      <c r="J5" s="13" t="s">
        <v>267</v>
      </c>
      <c r="K5" s="14"/>
      <c r="L5" s="14"/>
      <c r="M5" s="15"/>
      <c r="N5" s="13" t="s">
        <v>193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58</v>
      </c>
      <c r="K6" s="123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199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57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268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269</v>
      </c>
      <c r="D10" s="22"/>
      <c r="E10" s="22"/>
      <c r="F10" s="22"/>
      <c r="G10" s="22"/>
      <c r="H10" s="22"/>
      <c r="I10" s="24">
        <v>2300</v>
      </c>
      <c r="J10" s="24">
        <v>2300</v>
      </c>
      <c r="K10" s="24">
        <v>2300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270</v>
      </c>
      <c r="B11" s="121" t="s">
        <v>271</v>
      </c>
      <c r="C11" s="22" t="s">
        <v>269</v>
      </c>
      <c r="D11" s="121" t="s">
        <v>70</v>
      </c>
      <c r="E11" s="121" t="s">
        <v>90</v>
      </c>
      <c r="F11" s="121" t="s">
        <v>159</v>
      </c>
      <c r="G11" s="121" t="s">
        <v>258</v>
      </c>
      <c r="H11" s="121" t="s">
        <v>259</v>
      </c>
      <c r="I11" s="24">
        <v>2300</v>
      </c>
      <c r="J11" s="24">
        <v>2300</v>
      </c>
      <c r="K11" s="24">
        <v>2300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272</v>
      </c>
      <c r="D12" s="26"/>
      <c r="E12" s="26"/>
      <c r="F12" s="26"/>
      <c r="G12" s="26"/>
      <c r="H12" s="26"/>
      <c r="I12" s="24">
        <v>674800</v>
      </c>
      <c r="J12" s="24">
        <v>674800</v>
      </c>
      <c r="K12" s="24">
        <v>674800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270</v>
      </c>
      <c r="B13" s="121" t="s">
        <v>273</v>
      </c>
      <c r="C13" s="22" t="s">
        <v>272</v>
      </c>
      <c r="D13" s="121" t="s">
        <v>70</v>
      </c>
      <c r="E13" s="121" t="s">
        <v>88</v>
      </c>
      <c r="F13" s="121" t="s">
        <v>157</v>
      </c>
      <c r="G13" s="121" t="s">
        <v>233</v>
      </c>
      <c r="H13" s="121" t="s">
        <v>234</v>
      </c>
      <c r="I13" s="24">
        <v>110000</v>
      </c>
      <c r="J13" s="24">
        <v>110000</v>
      </c>
      <c r="K13" s="24">
        <v>110000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1" t="s">
        <v>270</v>
      </c>
      <c r="B14" s="121" t="s">
        <v>273</v>
      </c>
      <c r="C14" s="22" t="s">
        <v>272</v>
      </c>
      <c r="D14" s="121" t="s">
        <v>70</v>
      </c>
      <c r="E14" s="121" t="s">
        <v>88</v>
      </c>
      <c r="F14" s="121" t="s">
        <v>157</v>
      </c>
      <c r="G14" s="121" t="s">
        <v>233</v>
      </c>
      <c r="H14" s="121" t="s">
        <v>234</v>
      </c>
      <c r="I14" s="24">
        <v>428000</v>
      </c>
      <c r="J14" s="24">
        <v>428000</v>
      </c>
      <c r="K14" s="24">
        <v>428000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270</v>
      </c>
      <c r="B15" s="121" t="s">
        <v>273</v>
      </c>
      <c r="C15" s="22" t="s">
        <v>272</v>
      </c>
      <c r="D15" s="121" t="s">
        <v>70</v>
      </c>
      <c r="E15" s="121" t="s">
        <v>88</v>
      </c>
      <c r="F15" s="121" t="s">
        <v>157</v>
      </c>
      <c r="G15" s="121" t="s">
        <v>258</v>
      </c>
      <c r="H15" s="121" t="s">
        <v>259</v>
      </c>
      <c r="I15" s="24">
        <v>136800</v>
      </c>
      <c r="J15" s="24">
        <v>136800</v>
      </c>
      <c r="K15" s="24">
        <v>136800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274</v>
      </c>
      <c r="D16" s="26"/>
      <c r="E16" s="26"/>
      <c r="F16" s="26"/>
      <c r="G16" s="26"/>
      <c r="H16" s="26"/>
      <c r="I16" s="24">
        <v>50000</v>
      </c>
      <c r="J16" s="24">
        <v>50000</v>
      </c>
      <c r="K16" s="24">
        <v>50000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1" t="s">
        <v>270</v>
      </c>
      <c r="B17" s="121" t="s">
        <v>275</v>
      </c>
      <c r="C17" s="22" t="s">
        <v>274</v>
      </c>
      <c r="D17" s="121" t="s">
        <v>70</v>
      </c>
      <c r="E17" s="121" t="s">
        <v>92</v>
      </c>
      <c r="F17" s="121" t="s">
        <v>157</v>
      </c>
      <c r="G17" s="121" t="s">
        <v>233</v>
      </c>
      <c r="H17" s="121" t="s">
        <v>234</v>
      </c>
      <c r="I17" s="24">
        <v>50000</v>
      </c>
      <c r="J17" s="24">
        <v>50000</v>
      </c>
      <c r="K17" s="24">
        <v>50000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276</v>
      </c>
      <c r="D18" s="26"/>
      <c r="E18" s="26"/>
      <c r="F18" s="26"/>
      <c r="G18" s="26"/>
      <c r="H18" s="26"/>
      <c r="I18" s="24">
        <v>1810000</v>
      </c>
      <c r="J18" s="24">
        <v>1810000</v>
      </c>
      <c r="K18" s="24">
        <v>1810000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1" t="s">
        <v>270</v>
      </c>
      <c r="B19" s="121" t="s">
        <v>277</v>
      </c>
      <c r="C19" s="22" t="s">
        <v>276</v>
      </c>
      <c r="D19" s="121" t="s">
        <v>70</v>
      </c>
      <c r="E19" s="121" t="s">
        <v>89</v>
      </c>
      <c r="F19" s="121" t="s">
        <v>158</v>
      </c>
      <c r="G19" s="121" t="s">
        <v>233</v>
      </c>
      <c r="H19" s="121" t="s">
        <v>234</v>
      </c>
      <c r="I19" s="24">
        <v>3650</v>
      </c>
      <c r="J19" s="24">
        <v>3650</v>
      </c>
      <c r="K19" s="24">
        <v>3650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270</v>
      </c>
      <c r="B20" s="121" t="s">
        <v>277</v>
      </c>
      <c r="C20" s="22" t="s">
        <v>276</v>
      </c>
      <c r="D20" s="121" t="s">
        <v>70</v>
      </c>
      <c r="E20" s="121" t="s">
        <v>89</v>
      </c>
      <c r="F20" s="121" t="s">
        <v>158</v>
      </c>
      <c r="G20" s="121" t="s">
        <v>233</v>
      </c>
      <c r="H20" s="121" t="s">
        <v>234</v>
      </c>
      <c r="I20" s="24">
        <v>440000</v>
      </c>
      <c r="J20" s="24">
        <v>440000</v>
      </c>
      <c r="K20" s="24">
        <v>440000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1" t="s">
        <v>270</v>
      </c>
      <c r="B21" s="121" t="s">
        <v>277</v>
      </c>
      <c r="C21" s="22" t="s">
        <v>276</v>
      </c>
      <c r="D21" s="121" t="s">
        <v>70</v>
      </c>
      <c r="E21" s="121" t="s">
        <v>89</v>
      </c>
      <c r="F21" s="121" t="s">
        <v>158</v>
      </c>
      <c r="G21" s="121" t="s">
        <v>278</v>
      </c>
      <c r="H21" s="121" t="s">
        <v>279</v>
      </c>
      <c r="I21" s="24">
        <v>3800</v>
      </c>
      <c r="J21" s="24">
        <v>3800</v>
      </c>
      <c r="K21" s="24">
        <v>3800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1" t="s">
        <v>270</v>
      </c>
      <c r="B22" s="121" t="s">
        <v>277</v>
      </c>
      <c r="C22" s="22" t="s">
        <v>276</v>
      </c>
      <c r="D22" s="121" t="s">
        <v>70</v>
      </c>
      <c r="E22" s="121" t="s">
        <v>89</v>
      </c>
      <c r="F22" s="121" t="s">
        <v>158</v>
      </c>
      <c r="G22" s="121" t="s">
        <v>241</v>
      </c>
      <c r="H22" s="121" t="s">
        <v>176</v>
      </c>
      <c r="I22" s="24">
        <v>3370</v>
      </c>
      <c r="J22" s="24">
        <v>3370</v>
      </c>
      <c r="K22" s="24">
        <v>3370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1" t="s">
        <v>270</v>
      </c>
      <c r="B23" s="121" t="s">
        <v>277</v>
      </c>
      <c r="C23" s="22" t="s">
        <v>276</v>
      </c>
      <c r="D23" s="121" t="s">
        <v>70</v>
      </c>
      <c r="E23" s="121" t="s">
        <v>89</v>
      </c>
      <c r="F23" s="121" t="s">
        <v>158</v>
      </c>
      <c r="G23" s="121" t="s">
        <v>258</v>
      </c>
      <c r="H23" s="121" t="s">
        <v>259</v>
      </c>
      <c r="I23" s="24">
        <v>1320000</v>
      </c>
      <c r="J23" s="24">
        <v>1320000</v>
      </c>
      <c r="K23" s="24">
        <v>1320000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270</v>
      </c>
      <c r="B24" s="121" t="s">
        <v>277</v>
      </c>
      <c r="C24" s="22" t="s">
        <v>276</v>
      </c>
      <c r="D24" s="121" t="s">
        <v>70</v>
      </c>
      <c r="E24" s="121" t="s">
        <v>89</v>
      </c>
      <c r="F24" s="121" t="s">
        <v>158</v>
      </c>
      <c r="G24" s="121" t="s">
        <v>280</v>
      </c>
      <c r="H24" s="121" t="s">
        <v>281</v>
      </c>
      <c r="I24" s="24">
        <v>23980</v>
      </c>
      <c r="J24" s="24">
        <v>23980</v>
      </c>
      <c r="K24" s="24">
        <v>23980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1" t="s">
        <v>270</v>
      </c>
      <c r="B25" s="121" t="s">
        <v>277</v>
      </c>
      <c r="C25" s="22" t="s">
        <v>276</v>
      </c>
      <c r="D25" s="121" t="s">
        <v>70</v>
      </c>
      <c r="E25" s="121" t="s">
        <v>89</v>
      </c>
      <c r="F25" s="121" t="s">
        <v>158</v>
      </c>
      <c r="G25" s="121" t="s">
        <v>280</v>
      </c>
      <c r="H25" s="121" t="s">
        <v>281</v>
      </c>
      <c r="I25" s="24">
        <v>15200</v>
      </c>
      <c r="J25" s="24">
        <v>15200</v>
      </c>
      <c r="K25" s="24">
        <v>15200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36" t="s">
        <v>108</v>
      </c>
      <c r="B26" s="37"/>
      <c r="C26" s="37"/>
      <c r="D26" s="37"/>
      <c r="E26" s="37"/>
      <c r="F26" s="37"/>
      <c r="G26" s="37"/>
      <c r="H26" s="38"/>
      <c r="I26" s="24">
        <v>2537100</v>
      </c>
      <c r="J26" s="24">
        <v>2537100</v>
      </c>
      <c r="K26" s="24">
        <v>2537100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2" customHeight="1"/>
  <cols>
    <col min="1" max="1" width="34.2818181818182" customWidth="1"/>
    <col min="2" max="2" width="48" customWidth="1"/>
    <col min="3" max="5" width="18.2818181818182" customWidth="1"/>
    <col min="6" max="6" width="12" customWidth="1"/>
    <col min="7" max="7" width="17" customWidth="1"/>
    <col min="8" max="9" width="12" customWidth="1"/>
    <col min="10" max="10" width="27.5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"单位名称："&amp;"中国共产党耿马傣族佤族自治县委员会社会工作部"</f>
        <v>单位名称：中国共产党耿马傣族佤族自治县委员会社会工作部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283</v>
      </c>
      <c r="B5" s="47" t="s">
        <v>284</v>
      </c>
      <c r="C5" s="47" t="s">
        <v>285</v>
      </c>
      <c r="D5" s="47" t="s">
        <v>286</v>
      </c>
      <c r="E5" s="47" t="s">
        <v>287</v>
      </c>
      <c r="F5" s="54" t="s">
        <v>288</v>
      </c>
      <c r="G5" s="47" t="s">
        <v>289</v>
      </c>
      <c r="H5" s="54" t="s">
        <v>290</v>
      </c>
      <c r="I5" s="54" t="s">
        <v>291</v>
      </c>
      <c r="J5" s="47" t="s">
        <v>292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8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1" t="s">
        <v>276</v>
      </c>
      <c r="B9" s="22" t="s">
        <v>293</v>
      </c>
      <c r="C9" s="22" t="s">
        <v>294</v>
      </c>
      <c r="D9" s="22" t="s">
        <v>295</v>
      </c>
      <c r="E9" s="35" t="s">
        <v>296</v>
      </c>
      <c r="F9" s="22" t="s">
        <v>297</v>
      </c>
      <c r="G9" s="35" t="s">
        <v>151</v>
      </c>
      <c r="H9" s="22" t="s">
        <v>298</v>
      </c>
      <c r="I9" s="22" t="s">
        <v>299</v>
      </c>
      <c r="J9" s="35" t="s">
        <v>300</v>
      </c>
    </row>
    <row r="10" ht="18.75" customHeight="1" spans="1:10">
      <c r="A10" s="211" t="s">
        <v>276</v>
      </c>
      <c r="B10" s="22" t="s">
        <v>293</v>
      </c>
      <c r="C10" s="22" t="s">
        <v>294</v>
      </c>
      <c r="D10" s="22" t="s">
        <v>295</v>
      </c>
      <c r="E10" s="35" t="s">
        <v>301</v>
      </c>
      <c r="F10" s="22" t="s">
        <v>297</v>
      </c>
      <c r="G10" s="35" t="s">
        <v>302</v>
      </c>
      <c r="H10" s="22" t="s">
        <v>298</v>
      </c>
      <c r="I10" s="22" t="s">
        <v>299</v>
      </c>
      <c r="J10" s="35" t="s">
        <v>300</v>
      </c>
    </row>
    <row r="11" ht="18.75" customHeight="1" spans="1:10">
      <c r="A11" s="211" t="s">
        <v>276</v>
      </c>
      <c r="B11" s="22" t="s">
        <v>293</v>
      </c>
      <c r="C11" s="22" t="s">
        <v>294</v>
      </c>
      <c r="D11" s="22" t="s">
        <v>295</v>
      </c>
      <c r="E11" s="35" t="s">
        <v>303</v>
      </c>
      <c r="F11" s="22" t="s">
        <v>297</v>
      </c>
      <c r="G11" s="35" t="s">
        <v>304</v>
      </c>
      <c r="H11" s="22" t="s">
        <v>305</v>
      </c>
      <c r="I11" s="22" t="s">
        <v>299</v>
      </c>
      <c r="J11" s="35" t="s">
        <v>300</v>
      </c>
    </row>
    <row r="12" ht="18.75" customHeight="1" spans="1:10">
      <c r="A12" s="211" t="s">
        <v>276</v>
      </c>
      <c r="B12" s="22" t="s">
        <v>293</v>
      </c>
      <c r="C12" s="22" t="s">
        <v>294</v>
      </c>
      <c r="D12" s="22" t="s">
        <v>306</v>
      </c>
      <c r="E12" s="35" t="s">
        <v>307</v>
      </c>
      <c r="F12" s="22" t="s">
        <v>297</v>
      </c>
      <c r="G12" s="35" t="s">
        <v>308</v>
      </c>
      <c r="H12" s="22" t="s">
        <v>309</v>
      </c>
      <c r="I12" s="22" t="s">
        <v>299</v>
      </c>
      <c r="J12" s="35" t="s">
        <v>300</v>
      </c>
    </row>
    <row r="13" ht="18.75" customHeight="1" spans="1:10">
      <c r="A13" s="211" t="s">
        <v>276</v>
      </c>
      <c r="B13" s="22" t="s">
        <v>293</v>
      </c>
      <c r="C13" s="22" t="s">
        <v>294</v>
      </c>
      <c r="D13" s="22" t="s">
        <v>306</v>
      </c>
      <c r="E13" s="35" t="s">
        <v>310</v>
      </c>
      <c r="F13" s="22" t="s">
        <v>297</v>
      </c>
      <c r="G13" s="35" t="s">
        <v>151</v>
      </c>
      <c r="H13" s="22" t="s">
        <v>309</v>
      </c>
      <c r="I13" s="22" t="s">
        <v>299</v>
      </c>
      <c r="J13" s="35" t="s">
        <v>311</v>
      </c>
    </row>
    <row r="14" ht="18.75" customHeight="1" spans="1:10">
      <c r="A14" s="211" t="s">
        <v>276</v>
      </c>
      <c r="B14" s="22" t="s">
        <v>293</v>
      </c>
      <c r="C14" s="22" t="s">
        <v>294</v>
      </c>
      <c r="D14" s="22" t="s">
        <v>312</v>
      </c>
      <c r="E14" s="35" t="s">
        <v>313</v>
      </c>
      <c r="F14" s="22" t="s">
        <v>297</v>
      </c>
      <c r="G14" s="35" t="s">
        <v>314</v>
      </c>
      <c r="H14" s="22" t="s">
        <v>309</v>
      </c>
      <c r="I14" s="22" t="s">
        <v>299</v>
      </c>
      <c r="J14" s="35" t="s">
        <v>315</v>
      </c>
    </row>
    <row r="15" ht="18.75" customHeight="1" spans="1:10">
      <c r="A15" s="211" t="s">
        <v>276</v>
      </c>
      <c r="B15" s="22" t="s">
        <v>293</v>
      </c>
      <c r="C15" s="22" t="s">
        <v>316</v>
      </c>
      <c r="D15" s="22" t="s">
        <v>317</v>
      </c>
      <c r="E15" s="35" t="s">
        <v>318</v>
      </c>
      <c r="F15" s="22" t="s">
        <v>297</v>
      </c>
      <c r="G15" s="35" t="s">
        <v>319</v>
      </c>
      <c r="H15" s="22" t="s">
        <v>309</v>
      </c>
      <c r="I15" s="22" t="s">
        <v>299</v>
      </c>
      <c r="J15" s="35" t="s">
        <v>300</v>
      </c>
    </row>
    <row r="16" ht="18.75" customHeight="1" spans="1:10">
      <c r="A16" s="211" t="s">
        <v>276</v>
      </c>
      <c r="B16" s="22" t="s">
        <v>293</v>
      </c>
      <c r="C16" s="22" t="s">
        <v>316</v>
      </c>
      <c r="D16" s="22" t="s">
        <v>320</v>
      </c>
      <c r="E16" s="35" t="s">
        <v>321</v>
      </c>
      <c r="F16" s="22" t="s">
        <v>297</v>
      </c>
      <c r="G16" s="35" t="s">
        <v>319</v>
      </c>
      <c r="H16" s="22" t="s">
        <v>309</v>
      </c>
      <c r="I16" s="22" t="s">
        <v>299</v>
      </c>
      <c r="J16" s="35" t="s">
        <v>322</v>
      </c>
    </row>
    <row r="17" ht="18.75" customHeight="1" spans="1:10">
      <c r="A17" s="211" t="s">
        <v>276</v>
      </c>
      <c r="B17" s="22" t="s">
        <v>293</v>
      </c>
      <c r="C17" s="22" t="s">
        <v>323</v>
      </c>
      <c r="D17" s="22" t="s">
        <v>324</v>
      </c>
      <c r="E17" s="35" t="s">
        <v>325</v>
      </c>
      <c r="F17" s="22" t="s">
        <v>297</v>
      </c>
      <c r="G17" s="35" t="s">
        <v>314</v>
      </c>
      <c r="H17" s="22" t="s">
        <v>309</v>
      </c>
      <c r="I17" s="22" t="s">
        <v>299</v>
      </c>
      <c r="J17" s="35" t="s">
        <v>326</v>
      </c>
    </row>
    <row r="18" ht="18.75" customHeight="1" spans="1:10">
      <c r="A18" s="211" t="s">
        <v>269</v>
      </c>
      <c r="B18" s="22" t="s">
        <v>269</v>
      </c>
      <c r="C18" s="22" t="s">
        <v>294</v>
      </c>
      <c r="D18" s="22" t="s">
        <v>295</v>
      </c>
      <c r="E18" s="35" t="s">
        <v>327</v>
      </c>
      <c r="F18" s="22" t="s">
        <v>328</v>
      </c>
      <c r="G18" s="35" t="s">
        <v>151</v>
      </c>
      <c r="H18" s="22" t="s">
        <v>329</v>
      </c>
      <c r="I18" s="22" t="s">
        <v>299</v>
      </c>
      <c r="J18" s="35" t="s">
        <v>330</v>
      </c>
    </row>
    <row r="19" ht="18.75" customHeight="1" spans="1:10">
      <c r="A19" s="211" t="s">
        <v>269</v>
      </c>
      <c r="B19" s="22" t="s">
        <v>269</v>
      </c>
      <c r="C19" s="22" t="s">
        <v>294</v>
      </c>
      <c r="D19" s="22" t="s">
        <v>306</v>
      </c>
      <c r="E19" s="35" t="s">
        <v>331</v>
      </c>
      <c r="F19" s="22" t="s">
        <v>328</v>
      </c>
      <c r="G19" s="35" t="s">
        <v>319</v>
      </c>
      <c r="H19" s="22" t="s">
        <v>309</v>
      </c>
      <c r="I19" s="22" t="s">
        <v>299</v>
      </c>
      <c r="J19" s="35" t="s">
        <v>332</v>
      </c>
    </row>
    <row r="20" ht="18.75" customHeight="1" spans="1:10">
      <c r="A20" s="211" t="s">
        <v>269</v>
      </c>
      <c r="B20" s="22" t="s">
        <v>269</v>
      </c>
      <c r="C20" s="22" t="s">
        <v>294</v>
      </c>
      <c r="D20" s="22" t="s">
        <v>312</v>
      </c>
      <c r="E20" s="35" t="s">
        <v>333</v>
      </c>
      <c r="F20" s="22" t="s">
        <v>328</v>
      </c>
      <c r="G20" s="35" t="s">
        <v>319</v>
      </c>
      <c r="H20" s="22" t="s">
        <v>309</v>
      </c>
      <c r="I20" s="22" t="s">
        <v>299</v>
      </c>
      <c r="J20" s="35" t="s">
        <v>334</v>
      </c>
    </row>
    <row r="21" ht="18.75" customHeight="1" spans="1:10">
      <c r="A21" s="211" t="s">
        <v>269</v>
      </c>
      <c r="B21" s="22" t="s">
        <v>269</v>
      </c>
      <c r="C21" s="22" t="s">
        <v>316</v>
      </c>
      <c r="D21" s="22" t="s">
        <v>317</v>
      </c>
      <c r="E21" s="35" t="s">
        <v>335</v>
      </c>
      <c r="F21" s="22" t="s">
        <v>328</v>
      </c>
      <c r="G21" s="35" t="s">
        <v>336</v>
      </c>
      <c r="H21" s="22"/>
      <c r="I21" s="22" t="s">
        <v>337</v>
      </c>
      <c r="J21" s="35" t="s">
        <v>338</v>
      </c>
    </row>
    <row r="22" ht="18.75" customHeight="1" spans="1:10">
      <c r="A22" s="211" t="s">
        <v>269</v>
      </c>
      <c r="B22" s="22" t="s">
        <v>269</v>
      </c>
      <c r="C22" s="22" t="s">
        <v>323</v>
      </c>
      <c r="D22" s="22" t="s">
        <v>324</v>
      </c>
      <c r="E22" s="35" t="s">
        <v>339</v>
      </c>
      <c r="F22" s="22" t="s">
        <v>297</v>
      </c>
      <c r="G22" s="35" t="s">
        <v>314</v>
      </c>
      <c r="H22" s="22" t="s">
        <v>309</v>
      </c>
      <c r="I22" s="22" t="s">
        <v>299</v>
      </c>
      <c r="J22" s="35" t="s">
        <v>340</v>
      </c>
    </row>
    <row r="23" ht="18.75" customHeight="1" spans="1:10">
      <c r="A23" s="211" t="s">
        <v>274</v>
      </c>
      <c r="B23" s="22" t="s">
        <v>341</v>
      </c>
      <c r="C23" s="22" t="s">
        <v>294</v>
      </c>
      <c r="D23" s="22" t="s">
        <v>295</v>
      </c>
      <c r="E23" s="35" t="s">
        <v>342</v>
      </c>
      <c r="F23" s="22" t="s">
        <v>297</v>
      </c>
      <c r="G23" s="35" t="s">
        <v>314</v>
      </c>
      <c r="H23" s="22" t="s">
        <v>309</v>
      </c>
      <c r="I23" s="22" t="s">
        <v>299</v>
      </c>
      <c r="J23" s="35" t="s">
        <v>343</v>
      </c>
    </row>
    <row r="24" ht="18.75" customHeight="1" spans="1:10">
      <c r="A24" s="211" t="s">
        <v>274</v>
      </c>
      <c r="B24" s="22" t="s">
        <v>341</v>
      </c>
      <c r="C24" s="22" t="s">
        <v>294</v>
      </c>
      <c r="D24" s="22" t="s">
        <v>295</v>
      </c>
      <c r="E24" s="35" t="s">
        <v>344</v>
      </c>
      <c r="F24" s="22" t="s">
        <v>328</v>
      </c>
      <c r="G24" s="35" t="s">
        <v>345</v>
      </c>
      <c r="H24" s="22" t="s">
        <v>346</v>
      </c>
      <c r="I24" s="22" t="s">
        <v>337</v>
      </c>
      <c r="J24" s="35" t="s">
        <v>347</v>
      </c>
    </row>
    <row r="25" ht="18.75" customHeight="1" spans="1:10">
      <c r="A25" s="211" t="s">
        <v>274</v>
      </c>
      <c r="B25" s="22" t="s">
        <v>341</v>
      </c>
      <c r="C25" s="22" t="s">
        <v>294</v>
      </c>
      <c r="D25" s="22" t="s">
        <v>306</v>
      </c>
      <c r="E25" s="35" t="s">
        <v>348</v>
      </c>
      <c r="F25" s="22" t="s">
        <v>349</v>
      </c>
      <c r="G25" s="35" t="s">
        <v>350</v>
      </c>
      <c r="H25" s="22" t="s">
        <v>309</v>
      </c>
      <c r="I25" s="22" t="s">
        <v>299</v>
      </c>
      <c r="J25" s="35" t="s">
        <v>351</v>
      </c>
    </row>
    <row r="26" ht="18.75" customHeight="1" spans="1:10">
      <c r="A26" s="211" t="s">
        <v>274</v>
      </c>
      <c r="B26" s="22" t="s">
        <v>341</v>
      </c>
      <c r="C26" s="22" t="s">
        <v>294</v>
      </c>
      <c r="D26" s="22" t="s">
        <v>306</v>
      </c>
      <c r="E26" s="35" t="s">
        <v>352</v>
      </c>
      <c r="F26" s="22" t="s">
        <v>297</v>
      </c>
      <c r="G26" s="35" t="s">
        <v>308</v>
      </c>
      <c r="H26" s="22" t="s">
        <v>309</v>
      </c>
      <c r="I26" s="22" t="s">
        <v>299</v>
      </c>
      <c r="J26" s="35" t="s">
        <v>353</v>
      </c>
    </row>
    <row r="27" ht="18.75" customHeight="1" spans="1:10">
      <c r="A27" s="211" t="s">
        <v>274</v>
      </c>
      <c r="B27" s="22" t="s">
        <v>341</v>
      </c>
      <c r="C27" s="22" t="s">
        <v>294</v>
      </c>
      <c r="D27" s="22" t="s">
        <v>312</v>
      </c>
      <c r="E27" s="35" t="s">
        <v>354</v>
      </c>
      <c r="F27" s="22" t="s">
        <v>297</v>
      </c>
      <c r="G27" s="35" t="s">
        <v>308</v>
      </c>
      <c r="H27" s="22" t="s">
        <v>309</v>
      </c>
      <c r="I27" s="22" t="s">
        <v>299</v>
      </c>
      <c r="J27" s="35" t="s">
        <v>355</v>
      </c>
    </row>
    <row r="28" ht="18.75" customHeight="1" spans="1:10">
      <c r="A28" s="211" t="s">
        <v>274</v>
      </c>
      <c r="B28" s="22" t="s">
        <v>341</v>
      </c>
      <c r="C28" s="22" t="s">
        <v>316</v>
      </c>
      <c r="D28" s="22" t="s">
        <v>317</v>
      </c>
      <c r="E28" s="35" t="s">
        <v>356</v>
      </c>
      <c r="F28" s="22" t="s">
        <v>297</v>
      </c>
      <c r="G28" s="35" t="s">
        <v>152</v>
      </c>
      <c r="H28" s="22" t="s">
        <v>309</v>
      </c>
      <c r="I28" s="22" t="s">
        <v>299</v>
      </c>
      <c r="J28" s="35" t="s">
        <v>357</v>
      </c>
    </row>
    <row r="29" ht="18.75" customHeight="1" spans="1:10">
      <c r="A29" s="211" t="s">
        <v>274</v>
      </c>
      <c r="B29" s="22" t="s">
        <v>341</v>
      </c>
      <c r="C29" s="22" t="s">
        <v>323</v>
      </c>
      <c r="D29" s="22" t="s">
        <v>324</v>
      </c>
      <c r="E29" s="35" t="s">
        <v>358</v>
      </c>
      <c r="F29" s="22" t="s">
        <v>297</v>
      </c>
      <c r="G29" s="35" t="s">
        <v>314</v>
      </c>
      <c r="H29" s="22" t="s">
        <v>309</v>
      </c>
      <c r="I29" s="22" t="s">
        <v>299</v>
      </c>
      <c r="J29" s="35" t="s">
        <v>359</v>
      </c>
    </row>
    <row r="30" ht="18.75" customHeight="1" spans="1:10">
      <c r="A30" s="211" t="s">
        <v>272</v>
      </c>
      <c r="B30" s="22" t="s">
        <v>360</v>
      </c>
      <c r="C30" s="22" t="s">
        <v>294</v>
      </c>
      <c r="D30" s="22" t="s">
        <v>295</v>
      </c>
      <c r="E30" s="35" t="s">
        <v>361</v>
      </c>
      <c r="F30" s="22" t="s">
        <v>297</v>
      </c>
      <c r="G30" s="35" t="s">
        <v>362</v>
      </c>
      <c r="H30" s="22" t="s">
        <v>298</v>
      </c>
      <c r="I30" s="22" t="s">
        <v>299</v>
      </c>
      <c r="J30" s="35" t="s">
        <v>363</v>
      </c>
    </row>
    <row r="31" ht="18.75" customHeight="1" spans="1:10">
      <c r="A31" s="211" t="s">
        <v>272</v>
      </c>
      <c r="B31" s="22" t="s">
        <v>360</v>
      </c>
      <c r="C31" s="22" t="s">
        <v>294</v>
      </c>
      <c r="D31" s="22" t="s">
        <v>295</v>
      </c>
      <c r="E31" s="35" t="s">
        <v>364</v>
      </c>
      <c r="F31" s="22" t="s">
        <v>297</v>
      </c>
      <c r="G31" s="35" t="s">
        <v>152</v>
      </c>
      <c r="H31" s="22" t="s">
        <v>298</v>
      </c>
      <c r="I31" s="22" t="s">
        <v>299</v>
      </c>
      <c r="J31" s="35" t="s">
        <v>365</v>
      </c>
    </row>
    <row r="32" ht="18.75" customHeight="1" spans="1:10">
      <c r="A32" s="211" t="s">
        <v>272</v>
      </c>
      <c r="B32" s="22" t="s">
        <v>360</v>
      </c>
      <c r="C32" s="22" t="s">
        <v>294</v>
      </c>
      <c r="D32" s="22" t="s">
        <v>306</v>
      </c>
      <c r="E32" s="35" t="s">
        <v>366</v>
      </c>
      <c r="F32" s="22" t="s">
        <v>328</v>
      </c>
      <c r="G32" s="35" t="s">
        <v>319</v>
      </c>
      <c r="H32" s="22" t="s">
        <v>309</v>
      </c>
      <c r="I32" s="22" t="s">
        <v>299</v>
      </c>
      <c r="J32" s="35" t="s">
        <v>367</v>
      </c>
    </row>
    <row r="33" ht="18.75" customHeight="1" spans="1:10">
      <c r="A33" s="211" t="s">
        <v>272</v>
      </c>
      <c r="B33" s="22" t="s">
        <v>360</v>
      </c>
      <c r="C33" s="22" t="s">
        <v>294</v>
      </c>
      <c r="D33" s="22" t="s">
        <v>306</v>
      </c>
      <c r="E33" s="35" t="s">
        <v>368</v>
      </c>
      <c r="F33" s="22" t="s">
        <v>297</v>
      </c>
      <c r="G33" s="35" t="s">
        <v>314</v>
      </c>
      <c r="H33" s="22" t="s">
        <v>309</v>
      </c>
      <c r="I33" s="22" t="s">
        <v>299</v>
      </c>
      <c r="J33" s="35" t="s">
        <v>369</v>
      </c>
    </row>
    <row r="34" ht="18.75" customHeight="1" spans="1:10">
      <c r="A34" s="211" t="s">
        <v>272</v>
      </c>
      <c r="B34" s="22" t="s">
        <v>360</v>
      </c>
      <c r="C34" s="22" t="s">
        <v>316</v>
      </c>
      <c r="D34" s="22" t="s">
        <v>317</v>
      </c>
      <c r="E34" s="35" t="s">
        <v>370</v>
      </c>
      <c r="F34" s="22" t="s">
        <v>297</v>
      </c>
      <c r="G34" s="35" t="s">
        <v>371</v>
      </c>
      <c r="H34" s="22" t="s">
        <v>309</v>
      </c>
      <c r="I34" s="22" t="s">
        <v>299</v>
      </c>
      <c r="J34" s="35" t="s">
        <v>372</v>
      </c>
    </row>
    <row r="35" ht="18.75" customHeight="1" spans="1:10">
      <c r="A35" s="211" t="s">
        <v>272</v>
      </c>
      <c r="B35" s="22" t="s">
        <v>360</v>
      </c>
      <c r="C35" s="22" t="s">
        <v>323</v>
      </c>
      <c r="D35" s="22" t="s">
        <v>324</v>
      </c>
      <c r="E35" s="35" t="s">
        <v>373</v>
      </c>
      <c r="F35" s="22" t="s">
        <v>297</v>
      </c>
      <c r="G35" s="35" t="s">
        <v>308</v>
      </c>
      <c r="H35" s="22" t="s">
        <v>309</v>
      </c>
      <c r="I35" s="22" t="s">
        <v>299</v>
      </c>
      <c r="J35" s="35" t="s">
        <v>373</v>
      </c>
    </row>
  </sheetData>
  <mergeCells count="10">
    <mergeCell ref="A3:J3"/>
    <mergeCell ref="A4:H4"/>
    <mergeCell ref="A9:A17"/>
    <mergeCell ref="A18:A22"/>
    <mergeCell ref="A23:A29"/>
    <mergeCell ref="A30:A35"/>
    <mergeCell ref="B9:B17"/>
    <mergeCell ref="B18:B22"/>
    <mergeCell ref="B23:B29"/>
    <mergeCell ref="B30:B3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乐孑</cp:lastModifiedBy>
  <dcterms:created xsi:type="dcterms:W3CDTF">2025-02-09T16:46:34Z</dcterms:created>
  <dcterms:modified xsi:type="dcterms:W3CDTF">2025-02-09T16:55:58Z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3E0979C1455D4EDBAE34C9C29E11930A_12</vt:lpwstr>
  </property>
  <property fmtid="{D5CDD505-2E9C-101B-9397-08002B2CF9AE}" pid="3" name="KSOProductBuildVer">
    <vt:lpwstr>2052-12.1.0.19770</vt:lpwstr>
  </property>
</Properties>
</file>