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<sst xmlns="http://schemas.openxmlformats.org/spreadsheetml/2006/main" count="839" uniqueCount="360">
  <si>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</si>
  <si>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</si>
  <si>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</si>
  <si>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</si>
  <si>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</si>
  <si>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</si>
  <si>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</si>
  <si>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</si>
  <si>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</si>
  <si>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</si>
  <si>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</si>
  <si>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</si>
  <si>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</si>
  <si>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</si>
  <si>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</si>
  <si>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</si>
  <si>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</si>
  <si>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</si>
  <si>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</si>
  <si>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</si>
  <si>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</si>
  <si>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</si>
  <si>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</si>
  <si>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</si>
  <si>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</si>
  <si>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</si>
  <si>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</si>
  <si>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</si>
  <si>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</si>
  <si>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</si>
  <si>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</si>
  <si>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</si>
  <si>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</si>
  <si>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</si>
  <si>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</si>
  <si>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</si>
  <si>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</si>
  <si>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</si>
  <si>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</si>
  <si>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</si>
  <si>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</si>
  <si>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</si>
  <si>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</si>
  <si>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</si>
  <si>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</si>
  <si>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</si>
  <si>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</si>
  <si>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</si>
  <si>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</si>
  <si>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</si>
  <si>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</si>
  <si>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</si>
  <si>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</si>
  <si>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</si>
  <si>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</si>
  <si>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</si>
  <si>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</si>
  <si>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</si>
  <si>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</si>
  <si>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</si>
  <si>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</si>
  <si>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</si>
  <si>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</si>
  <si>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</si>
  <si>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</si>
  <si>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</si>
  <si>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</si>
  <si>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</si>
  <si>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</si>
  <si>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105005</t>
  </si>
  <si>
    <t>耿马傣族佤族自治县城关完全小学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</si>
  <si>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</si>
  <si>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</si>
  <si>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</si>
  <si>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</si>
  <si>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</si>
  <si>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</si>
  <si>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</si>
  <si>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</si>
  <si>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</si>
  <si>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</si>
  <si>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</si>
  <si>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</si>
  <si>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</si>
  <si>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</si>
  <si>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</si>
  <si>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2050202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</si>
  <si>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</si>
  <si>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</si>
  <si>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</si>
  <si>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</si>
  <si>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</si>
  <si>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</si>
  <si>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</si>
  <si>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</si>
  <si>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</si>
  <si>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</si>
  <si>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</si>
  <si>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</si>
  <si>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</si>
  <si>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</si>
  <si>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</si>
  <si>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</si>
  <si>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</si>
  <si>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</si>
  <si>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</si>
  <si>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</si>
  <si>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</si>
  <si>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</si>
  <si>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</si>
  <si>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</si>
  <si>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</si>
  <si>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</si>
  <si>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</si>
  <si>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</si>
  <si>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</si>
  <si>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</si>
  <si>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</si>
  <si>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</si>
  <si>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</si>
  <si>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</si>
  <si>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</si>
  <si>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</si>
  <si>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</si>
  <si>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</si>
  <si>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</si>
  <si>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</si>
  <si>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</si>
  <si>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</si>
  <si>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</si>
  <si>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</si>
  <si>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</si>
  <si>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</si>
  <si>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</si>
  <si>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</si>
  <si>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</si>
  <si>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</si>
  <si>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</si>
  <si>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</si>
  <si>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</si>
  <si>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</si>
  <si>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</si>
  <si>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</si>
  <si>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</si>
  <si>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</si>
  <si>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</si>
  <si>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</si>
  <si>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</si>
  <si>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</si>
  <si>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</si>
  <si>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</si>
  <si>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</si>
  <si>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小学教育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</si>
  <si>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</si>
  <si>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</si>
  <si>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</si>
  <si>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</si>
  <si>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</si>
  <si>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</si>
  <si>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</si>
  <si>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</si>
  <si>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</si>
  <si>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</si>
  <si>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</si>
  <si>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</si>
  <si>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</si>
  <si>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</si>
  <si>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</si>
  <si>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</si>
  <si>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注：因本单位没有一般公共预算“三公”经费支出预算，故本表无数据。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</si>
  <si>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</si>
  <si>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</si>
  <si>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</si>
  <si>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</si>
  <si>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</si>
  <si>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</si>
  <si>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</si>
  <si>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</si>
  <si>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</si>
  <si>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</si>
  <si>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</si>
  <si>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</si>
  <si>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</si>
  <si>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</si>
  <si>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</si>
  <si>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</si>
  <si>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</si>
  <si>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</si>
  <si>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530926210000000002279</t>
  </si>
  <si>
    <t>事业人员工资支出</t>
  </si>
  <si>
    <t>30101</t>
  </si>
  <si>
    <t>基本工资</t>
  </si>
  <si>
    <t>30102</t>
  </si>
  <si>
    <t>津贴补贴</t>
  </si>
  <si>
    <t>530926231100001392708</t>
  </si>
  <si>
    <t>奖励性绩效工资</t>
  </si>
  <si>
    <t>30107</t>
  </si>
  <si>
    <t>绩效工资</t>
  </si>
  <si>
    <t>530926231100001392710</t>
  </si>
  <si>
    <t>事业人员绩效工资（2017年提高部分）</t>
  </si>
  <si>
    <t>530926231100001414058</t>
  </si>
  <si>
    <t>基础性绩效工资</t>
  </si>
  <si>
    <t>530926210000000002280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</si>
  <si>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</si>
  <si>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</si>
  <si>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</si>
  <si>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</si>
  <si>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</si>
  <si>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</si>
  <si>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</si>
  <si>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</si>
  <si>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</si>
  <si>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</si>
  <si>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</si>
  <si>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</si>
  <si>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</si>
  <si>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</si>
  <si>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</si>
  <si>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</si>
  <si>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</si>
  <si>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530926210000000002282</t>
  </si>
  <si>
    <t>30113</t>
  </si>
  <si>
    <t>530926231100001392699</t>
  </si>
  <si>
    <t>城乡小学生均公用经费</t>
  </si>
  <si>
    <t>30201</t>
  </si>
  <si>
    <t>办公费</t>
  </si>
  <si>
    <t>530926210000000002286</t>
  </si>
  <si>
    <t>工会经费</t>
  </si>
  <si>
    <t>30228</t>
  </si>
  <si>
    <t>530926251100003820348</t>
  </si>
  <si>
    <t>残疾人就业保障金</t>
  </si>
  <si>
    <t>30299</t>
  </si>
  <si>
    <t>其他商品和服务支出</t>
  </si>
  <si>
    <t>530926210000000002283</t>
  </si>
  <si>
    <t>离退休费</t>
  </si>
  <si>
    <t>30302</t>
  </si>
  <si>
    <t>退休费</t>
  </si>
  <si>
    <t>530926231100001392714</t>
  </si>
  <si>
    <t>公益性岗位住房公积金</t>
  </si>
  <si>
    <t>30305</t>
  </si>
  <si>
    <t>生活补助</t>
  </si>
  <si>
    <t>530926231100001392713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</si>
  <si>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</si>
  <si>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</si>
  <si>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</si>
  <si>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</si>
  <si>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</si>
  <si>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</si>
  <si>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</si>
  <si>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</si>
  <si>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</si>
  <si>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</si>
  <si>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县级配套学生资助专项资金</t>
  </si>
  <si>
    <t>民生类</t>
  </si>
  <si>
    <t>530926251100003814412</t>
  </si>
  <si>
    <t>30308</t>
  </si>
  <si>
    <t>助学金</t>
  </si>
  <si>
    <t>自有专项资金</t>
  </si>
  <si>
    <t>事业发展类</t>
  </si>
  <si>
    <t>530926251100003814409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</si>
  <si>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</si>
  <si>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</si>
  <si>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</si>
  <si>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</si>
  <si>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</si>
  <si>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</si>
  <si>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</si>
  <si>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</si>
  <si>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</si>
  <si>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</si>
  <si>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</si>
  <si>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用于代扣代缴税款所产生的各种费用支出，用于保障办税人员的相关办税支出和对办税人员的培训支出。</t>
  </si>
  <si>
    <t>产出指标</t>
  </si>
  <si>
    <t>数量指标</t>
  </si>
  <si>
    <t>培训人次</t>
  </si>
  <si>
    <t>&gt;=</t>
  </si>
  <si>
    <t>200</t>
  </si>
  <si>
    <t>人</t>
  </si>
  <si>
    <t>定量指标</t>
  </si>
  <si>
    <t>10</t>
  </si>
  <si>
    <t>成人教育学生人数</t>
  </si>
  <si>
    <t>615</t>
  </si>
  <si>
    <t>质量指标</t>
  </si>
  <si>
    <t>培训合格率</t>
  </si>
  <si>
    <t>98</t>
  </si>
  <si>
    <t>%</t>
  </si>
  <si>
    <t>时效指标</t>
  </si>
  <si>
    <t>资金到位及时率</t>
  </si>
  <si>
    <t>95</t>
  </si>
  <si>
    <t>成本指标</t>
  </si>
  <si>
    <t>经济成本指标</t>
  </si>
  <si>
    <t>=</t>
  </si>
  <si>
    <t>201000</t>
  </si>
  <si>
    <t>元</t>
  </si>
  <si>
    <t>效益指标</t>
  </si>
  <si>
    <t>社会效益</t>
  </si>
  <si>
    <t>保障项目正常运转</t>
  </si>
  <si>
    <t>正常运转</t>
  </si>
  <si>
    <t>定性指标</t>
  </si>
  <si>
    <t>15</t>
  </si>
  <si>
    <t>可持续影响</t>
  </si>
  <si>
    <t>改善办学条件</t>
  </si>
  <si>
    <t>满意度指标</t>
  </si>
  <si>
    <t>服务对象满意度</t>
  </si>
  <si>
    <t>学校和老师满意度</t>
  </si>
  <si>
    <t>学员满意度</t>
  </si>
  <si>
    <t>通过发放助学金达到改善受助学生学习和生活开支，改善家庭经济情况。</t>
  </si>
  <si>
    <t>家庭经济困难学生生活补助助学金受助人数</t>
  </si>
  <si>
    <t>70</t>
  </si>
  <si>
    <t>20</t>
  </si>
  <si>
    <t>学生资助金覆盖率</t>
  </si>
  <si>
    <t>100</t>
  </si>
  <si>
    <t>25650</t>
  </si>
  <si>
    <t>政策的知晓度</t>
  </si>
  <si>
    <t>家庭贫困学生入学率</t>
  </si>
  <si>
    <t>家长和学生满意度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</si>
  <si>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</si>
  <si>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</si>
  <si>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</si>
  <si>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</si>
  <si>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</si>
  <si>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</si>
  <si>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</si>
  <si>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</si>
  <si>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</si>
  <si>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</si>
  <si>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</si>
  <si>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</si>
  <si>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</si>
  <si>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</si>
  <si>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</si>
  <si>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注：因本单位没有部门政府采购预算支出，故本表无数据。</t>
  </si>
  <si>
    <t>预算08表</t>
  </si>
  <si>
    <t>政府购买服务项目</t>
  </si>
  <si>
    <t>政府购买服务目录</t>
  </si>
  <si>
    <t>注：因本单位没有部门政府购买服务预算，故本表无数据。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</si>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</sst>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D14" sqref="D14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5"/>
      <c r="C2" s="195"/>
      <c r="D2" s="195"/>
    </row>
    <row r="3" ht="18.75" customHeight="1" spans="1:4">
      <c r="A3" s="40" t="str">
        <f>"单位名称："&amp;"耿马傣族佤族自治县城关完全小学"</f>
        <v>单位名称：耿马傣族佤族自治县城关完全小学</v>
      </c>
      <c r="B3" s="196"/>
      <c r="C3" s="19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9" t="s">
        <v>6</v>
      </c>
      <c r="B7" s="23">
        <v>13526570.04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197" t="s">
        <v>14</v>
      </c>
      <c r="B11" s="23">
        <v>1191000</v>
      </c>
      <c r="C11" s="156" t="s">
        <v>15</v>
      </c>
      <c r="D11" s="23">
        <v>9425265.01</v>
      </c>
    </row>
    <row r="12" ht="18.75" customHeight="1" spans="1:4">
      <c r="A12" s="159" t="s">
        <v>16</v>
      </c>
      <c r="B12" s="23"/>
      <c r="C12" s="158" t="s">
        <v>17</v>
      </c>
      <c r="D12" s="23"/>
    </row>
    <row r="13" ht="18.75" customHeight="1" spans="1:4">
      <c r="A13" s="159" t="s">
        <v>18</v>
      </c>
      <c r="B13" s="23"/>
      <c r="C13" s="158" t="s">
        <v>19</v>
      </c>
      <c r="D13" s="23"/>
    </row>
    <row r="14" ht="18.75" customHeight="1" spans="1:4">
      <c r="A14" s="159" t="s">
        <v>20</v>
      </c>
      <c r="B14" s="23"/>
      <c r="C14" s="158" t="s">
        <v>21</v>
      </c>
      <c r="D14" s="23">
        <v>2582999.16</v>
      </c>
    </row>
    <row r="15" ht="18.75" customHeight="1" spans="1:4">
      <c r="A15" s="159" t="s">
        <v>22</v>
      </c>
      <c r="B15" s="23"/>
      <c r="C15" s="158" t="s">
        <v>23</v>
      </c>
      <c r="D15" s="23">
        <v>592568.75</v>
      </c>
    </row>
    <row r="16" ht="18.75" customHeight="1" spans="1:4">
      <c r="A16" s="159" t="s">
        <v>24</v>
      </c>
      <c r="B16" s="23">
        <v>1191000</v>
      </c>
      <c r="C16" s="159" t="s">
        <v>25</v>
      </c>
      <c r="D16" s="23"/>
    </row>
    <row r="17" ht="18.75" customHeight="1" spans="1:4">
      <c r="A17" s="159" t="s">
        <v>26</v>
      </c>
      <c r="B17" s="23"/>
      <c r="C17" s="159" t="s">
        <v>27</v>
      </c>
      <c r="D17" s="23"/>
    </row>
    <row r="18" ht="18.75" customHeight="1" spans="1:4">
      <c r="A18" s="160" t="s">
        <v>26</v>
      </c>
      <c r="B18" s="23"/>
      <c r="C18" s="158" t="s">
        <v>28</v>
      </c>
      <c r="D18" s="23"/>
    </row>
    <row r="19" ht="18.75" customHeight="1" spans="1:4">
      <c r="A19" s="160" t="s">
        <v>26</v>
      </c>
      <c r="B19" s="23"/>
      <c r="C19" s="158" t="s">
        <v>29</v>
      </c>
      <c r="D19" s="23"/>
    </row>
    <row r="20" ht="18.75" customHeight="1" spans="1:4">
      <c r="A20" s="160" t="s">
        <v>26</v>
      </c>
      <c r="B20" s="23"/>
      <c r="C20" s="158" t="s">
        <v>30</v>
      </c>
      <c r="D20" s="23"/>
    </row>
    <row r="21" ht="18.75" customHeight="1" spans="1:4">
      <c r="A21" s="160" t="s">
        <v>26</v>
      </c>
      <c r="B21" s="23"/>
      <c r="C21" s="158" t="s">
        <v>31</v>
      </c>
      <c r="D21" s="23"/>
    </row>
    <row r="22" ht="18.75" customHeight="1" spans="1:4">
      <c r="A22" s="160" t="s">
        <v>26</v>
      </c>
      <c r="B22" s="23"/>
      <c r="C22" s="158" t="s">
        <v>32</v>
      </c>
      <c r="D22" s="23"/>
    </row>
    <row r="23" ht="18.75" customHeight="1" spans="1:4">
      <c r="A23" s="160" t="s">
        <v>26</v>
      </c>
      <c r="B23" s="23"/>
      <c r="C23" s="158" t="s">
        <v>33</v>
      </c>
      <c r="D23" s="23"/>
    </row>
    <row r="24" ht="18.75" customHeight="1" spans="1:4">
      <c r="A24" s="160" t="s">
        <v>26</v>
      </c>
      <c r="B24" s="23"/>
      <c r="C24" s="158" t="s">
        <v>34</v>
      </c>
      <c r="D24" s="23"/>
    </row>
    <row r="25" ht="18.75" customHeight="1" spans="1:4">
      <c r="A25" s="160" t="s">
        <v>26</v>
      </c>
      <c r="B25" s="23"/>
      <c r="C25" s="158" t="s">
        <v>35</v>
      </c>
      <c r="D25" s="23">
        <v>925737.12</v>
      </c>
    </row>
    <row r="26" ht="18.75" customHeight="1" spans="1:4">
      <c r="A26" s="160" t="s">
        <v>26</v>
      </c>
      <c r="B26" s="23"/>
      <c r="C26" s="158" t="s">
        <v>36</v>
      </c>
      <c r="D26" s="23"/>
    </row>
    <row r="27" ht="18.75" customHeight="1" spans="1:4">
      <c r="A27" s="160" t="s">
        <v>26</v>
      </c>
      <c r="B27" s="23"/>
      <c r="C27" s="158" t="s">
        <v>37</v>
      </c>
      <c r="D27" s="23"/>
    </row>
    <row r="28" ht="18.75" customHeight="1" spans="1:4">
      <c r="A28" s="160" t="s">
        <v>26</v>
      </c>
      <c r="B28" s="23"/>
      <c r="C28" s="158" t="s">
        <v>38</v>
      </c>
      <c r="D28" s="23"/>
    </row>
    <row r="29" ht="18.75" customHeight="1" spans="1:4">
      <c r="A29" s="160" t="s">
        <v>26</v>
      </c>
      <c r="B29" s="23"/>
      <c r="C29" s="158" t="s">
        <v>39</v>
      </c>
      <c r="D29" s="23"/>
    </row>
    <row r="30" ht="18.75" customHeight="1" spans="1:4">
      <c r="A30" s="161" t="s">
        <v>26</v>
      </c>
      <c r="B30" s="23"/>
      <c r="C30" s="159" t="s">
        <v>40</v>
      </c>
      <c r="D30" s="23">
        <v>1191000</v>
      </c>
    </row>
    <row r="31" ht="18.75" customHeight="1" spans="1:4">
      <c r="A31" s="161" t="s">
        <v>26</v>
      </c>
      <c r="B31" s="23"/>
      <c r="C31" s="159" t="s">
        <v>41</v>
      </c>
      <c r="D31" s="23"/>
    </row>
    <row r="32" ht="18.75" customHeight="1" spans="1:4">
      <c r="A32" s="161" t="s">
        <v>26</v>
      </c>
      <c r="B32" s="23"/>
      <c r="C32" s="159" t="s">
        <v>42</v>
      </c>
      <c r="D32" s="23"/>
    </row>
    <row r="33" ht="18.75" customHeight="1" spans="1:4">
      <c r="A33" s="198" t="s">
        <v>43</v>
      </c>
      <c r="B33" s="162">
        <f>SUM(B7:B11)</f>
        <v>14717570.04</v>
      </c>
      <c r="C33" s="199" t="s">
        <v>44</v>
      </c>
      <c r="D33" s="162">
        <v>14717570.04</v>
      </c>
    </row>
    <row r="34" ht="18.75" customHeight="1" spans="1:4">
      <c r="A34" s="200" t="s">
        <v>45</v>
      </c>
      <c r="B34" s="23"/>
      <c r="C34" s="129" t="s">
        <v>46</v>
      </c>
      <c r="D34" s="23"/>
    </row>
    <row r="35" ht="18.75" customHeight="1" spans="1:4">
      <c r="A35" s="200" t="s">
        <v>47</v>
      </c>
      <c r="B35" s="23"/>
      <c r="C35" s="129" t="s">
        <v>47</v>
      </c>
      <c r="D35" s="23"/>
    </row>
    <row r="36" ht="18.75" customHeight="1" spans="1:4">
      <c r="A36" s="200" t="s">
        <v>48</v>
      </c>
      <c r="B36" s="23"/>
      <c r="C36" s="129" t="s">
        <v>49</v>
      </c>
      <c r="D36" s="23"/>
    </row>
    <row r="37" ht="18.75" customHeight="1" spans="1:4">
      <c r="A37" s="201" t="s">
        <v>50</v>
      </c>
      <c r="B37" s="162">
        <f t="shared" ref="B37:D37" si="0">B33+B34</f>
        <v>14717570.04</v>
      </c>
      <c r="C37" s="199" t="s">
        <v>51</v>
      </c>
      <c r="D37" s="162">
        <f t="shared" si="0"/>
        <v>14717570.04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316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317</v>
      </c>
      <c r="C2" s="102"/>
      <c r="D2" s="103"/>
      <c r="E2" s="103"/>
      <c r="F2" s="103"/>
    </row>
    <row r="3" ht="18.75" customHeight="1" spans="1:6">
      <c r="A3" s="7" t="str">
        <f>"单位名称："&amp;"耿马傣族佤族自治县城关完全小学"</f>
        <v>单位名称：耿马傣族佤族自治县城关完全小学</v>
      </c>
      <c r="B3" s="7" t="s">
        <v>318</v>
      </c>
      <c r="C3" s="97"/>
      <c r="D3" s="99"/>
      <c r="E3" s="99"/>
      <c r="F3" s="38" t="s">
        <v>1</v>
      </c>
    </row>
    <row r="4" ht="18.75" customHeight="1" spans="1:6">
      <c r="A4" s="104" t="s">
        <v>171</v>
      </c>
      <c r="B4" s="105" t="s">
        <v>72</v>
      </c>
      <c r="C4" s="106" t="s">
        <v>73</v>
      </c>
      <c r="D4" s="13" t="s">
        <v>319</v>
      </c>
      <c r="E4" s="13"/>
      <c r="F4" s="14"/>
    </row>
    <row r="5" ht="18.75" customHeight="1" spans="1:6">
      <c r="A5" s="107"/>
      <c r="B5" s="108"/>
      <c r="C5" s="94"/>
      <c r="D5" s="93" t="s">
        <v>55</v>
      </c>
      <c r="E5" s="93" t="s">
        <v>74</v>
      </c>
      <c r="F5" s="93" t="s">
        <v>75</v>
      </c>
    </row>
    <row r="6" ht="18.75" customHeight="1" spans="1:6">
      <c r="A6" s="107">
        <v>1</v>
      </c>
      <c r="B6" s="109" t="s">
        <v>146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104</v>
      </c>
      <c r="B9" s="112" t="s">
        <v>104</v>
      </c>
      <c r="C9" s="113" t="s">
        <v>104</v>
      </c>
      <c r="D9" s="23"/>
      <c r="E9" s="23"/>
      <c r="F9" s="23"/>
    </row>
    <row r="10" customHeight="1" spans="1:1">
      <c r="A10" s="36" t="s">
        <v>320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15" sqref="C15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7" width="16.5740740740741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321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"单位名称："&amp;"耿马傣族佤族自治县城关完全小学"</f>
        <v>单位名称：耿马傣族佤族自治县城关完全小学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162</v>
      </c>
    </row>
    <row r="4" ht="18.75" customHeight="1" spans="1:17">
      <c r="A4" s="11" t="s">
        <v>322</v>
      </c>
      <c r="B4" s="71" t="s">
        <v>323</v>
      </c>
      <c r="C4" s="71" t="s">
        <v>324</v>
      </c>
      <c r="D4" s="71" t="s">
        <v>325</v>
      </c>
      <c r="E4" s="71" t="s">
        <v>326</v>
      </c>
      <c r="F4" s="71" t="s">
        <v>327</v>
      </c>
      <c r="G4" s="43" t="s">
        <v>178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328</v>
      </c>
      <c r="J5" s="74" t="s">
        <v>329</v>
      </c>
      <c r="K5" s="75" t="s">
        <v>330</v>
      </c>
      <c r="L5" s="88" t="s">
        <v>77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186</v>
      </c>
      <c r="O6" s="91" t="s">
        <v>66</v>
      </c>
      <c r="P6" s="77" t="s">
        <v>67</v>
      </c>
      <c r="Q6" s="76" t="s">
        <v>68</v>
      </c>
    </row>
    <row r="7" ht="18.75" customHeight="1" spans="1:17">
      <c r="A7" s="3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104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331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selection activeCell="D17" sqref="D17"/>
    </sheetView>
  </sheetViews>
  <sheetFormatPr defaultColWidth="9.13888888888889" defaultRowHeight="14.25" customHeight="1"/>
  <cols>
    <col min="1" max="1" width="31.4166666666667" customWidth="1"/>
    <col min="2" max="3" width="21.85185185185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332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"单位名称："&amp;"耿马傣族佤族自治县城关完全小学"</f>
        <v>单位名称：耿马傣族佤族自治县城关完全小学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162</v>
      </c>
    </row>
    <row r="4" ht="18.75" customHeight="1" spans="1:14">
      <c r="A4" s="11" t="s">
        <v>322</v>
      </c>
      <c r="B4" s="71" t="s">
        <v>333</v>
      </c>
      <c r="C4" s="72" t="s">
        <v>334</v>
      </c>
      <c r="D4" s="43" t="s">
        <v>178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55</v>
      </c>
      <c r="E5" s="74" t="s">
        <v>58</v>
      </c>
      <c r="F5" s="74" t="s">
        <v>328</v>
      </c>
      <c r="G5" s="74" t="s">
        <v>329</v>
      </c>
      <c r="H5" s="75" t="s">
        <v>330</v>
      </c>
      <c r="I5" s="88" t="s">
        <v>77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186</v>
      </c>
      <c r="L6" s="91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104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2:2">
      <c r="B11" s="36" t="s">
        <v>335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28"/>
      <c r="B1" s="28"/>
      <c r="C1" s="28"/>
      <c r="D1" s="56"/>
      <c r="G1" s="37"/>
      <c r="H1" s="37"/>
      <c r="I1" s="37" t="s">
        <v>336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"单位名称："&amp;"耿马傣族佤族自治县城关完全小学"</f>
        <v>单位名称：耿马傣族佤族自治县城关完全小学</v>
      </c>
      <c r="B3" s="59"/>
      <c r="C3" s="59"/>
      <c r="D3" s="60"/>
      <c r="E3" s="61"/>
      <c r="G3" s="62"/>
      <c r="H3" s="62"/>
      <c r="I3" s="37" t="s">
        <v>162</v>
      </c>
    </row>
    <row r="4" ht="18.75" customHeight="1" spans="1:9">
      <c r="A4" s="29" t="s">
        <v>337</v>
      </c>
      <c r="B4" s="12" t="s">
        <v>178</v>
      </c>
      <c r="C4" s="13"/>
      <c r="D4" s="13"/>
      <c r="E4" s="12" t="s">
        <v>338</v>
      </c>
      <c r="F4" s="13"/>
      <c r="G4" s="63"/>
      <c r="H4" s="63"/>
      <c r="I4" s="14"/>
    </row>
    <row r="5" ht="18.75" customHeight="1" spans="1:9">
      <c r="A5" s="31"/>
      <c r="B5" s="30" t="s">
        <v>55</v>
      </c>
      <c r="C5" s="11" t="s">
        <v>58</v>
      </c>
      <c r="D5" s="64" t="s">
        <v>339</v>
      </c>
      <c r="E5" s="65" t="s">
        <v>340</v>
      </c>
      <c r="F5" s="65" t="s">
        <v>340</v>
      </c>
      <c r="G5" s="65" t="s">
        <v>340</v>
      </c>
      <c r="H5" s="65" t="s">
        <v>340</v>
      </c>
      <c r="I5" s="65" t="s">
        <v>340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341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4" sqref="B14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ht="15" customHeight="1" spans="10:10">
      <c r="J1" s="37" t="s">
        <v>342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"单位名称："&amp;"耿马傣族佤族自治县城关完全小学"</f>
        <v>单位名称：耿马傣族佤族自治县城关完全小学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261</v>
      </c>
      <c r="B4" s="45" t="s">
        <v>262</v>
      </c>
      <c r="C4" s="45" t="s">
        <v>263</v>
      </c>
      <c r="D4" s="45" t="s">
        <v>264</v>
      </c>
      <c r="E4" s="45" t="s">
        <v>265</v>
      </c>
      <c r="F4" s="52" t="s">
        <v>266</v>
      </c>
      <c r="G4" s="45" t="s">
        <v>267</v>
      </c>
      <c r="H4" s="52" t="s">
        <v>268</v>
      </c>
      <c r="I4" s="52" t="s">
        <v>269</v>
      </c>
      <c r="J4" s="45" t="s">
        <v>270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s="36" t="s">
        <v>341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343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"单位名称："&amp;"耿马傣族佤族自治县城关完全小学"</f>
        <v>单位名称：耿马傣族佤族自治县城关完全小学</v>
      </c>
      <c r="B3" s="8"/>
      <c r="C3" s="3"/>
      <c r="H3" s="41" t="s">
        <v>162</v>
      </c>
    </row>
    <row r="4" ht="18.75" customHeight="1" spans="1:8">
      <c r="A4" s="11" t="s">
        <v>171</v>
      </c>
      <c r="B4" s="11" t="s">
        <v>344</v>
      </c>
      <c r="C4" s="11" t="s">
        <v>345</v>
      </c>
      <c r="D4" s="11" t="s">
        <v>346</v>
      </c>
      <c r="E4" s="11" t="s">
        <v>347</v>
      </c>
      <c r="F4" s="42" t="s">
        <v>348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326</v>
      </c>
      <c r="G5" s="45" t="s">
        <v>349</v>
      </c>
      <c r="H5" s="45" t="s">
        <v>350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351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5" sqref="C15"/>
    </sheetView>
  </sheetViews>
  <sheetFormatPr defaultColWidth="9.13888888888889" defaultRowHeight="14.25" customHeight="1"/>
  <cols>
    <col min="1" max="1" width="13.4166666666667" customWidth="1"/>
    <col min="2" max="2" width="43.8703703703704" customWidth="1"/>
    <col min="3" max="3" width="23.8518518518519" customWidth="1"/>
    <col min="4" max="4" width="11.1388888888889" customWidth="1"/>
    <col min="5" max="5" width="33.1574074074074" customWidth="1"/>
    <col min="6" max="6" width="9.85185185185185" customWidth="1"/>
    <col min="7" max="7" width="17.712962962963" customWidth="1"/>
    <col min="8" max="11" width="15.4166666666667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352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"单位名称："&amp;"耿马傣族佤族自治县城关完全小学"</f>
        <v>单位名称：耿马傣族佤族自治县城关完全小学</v>
      </c>
      <c r="B3" s="8"/>
      <c r="C3" s="8"/>
      <c r="D3" s="8"/>
      <c r="E3" s="8"/>
      <c r="F3" s="8"/>
      <c r="G3" s="8"/>
      <c r="H3" s="9"/>
      <c r="I3" s="9"/>
      <c r="J3" s="9"/>
      <c r="K3" s="4" t="s">
        <v>162</v>
      </c>
    </row>
    <row r="4" ht="18.75" customHeight="1" spans="1:11">
      <c r="A4" s="10" t="s">
        <v>246</v>
      </c>
      <c r="B4" s="10" t="s">
        <v>173</v>
      </c>
      <c r="C4" s="10" t="s">
        <v>247</v>
      </c>
      <c r="D4" s="11" t="s">
        <v>174</v>
      </c>
      <c r="E4" s="11" t="s">
        <v>175</v>
      </c>
      <c r="F4" s="11" t="s">
        <v>248</v>
      </c>
      <c r="G4" s="11" t="s">
        <v>249</v>
      </c>
      <c r="H4" s="29" t="s">
        <v>55</v>
      </c>
      <c r="I4" s="12" t="s">
        <v>353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104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354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topLeftCell="A2" workbookViewId="0">
      <selection activeCell="D18" sqref="D18"/>
    </sheetView>
  </sheetViews>
  <sheetFormatPr defaultColWidth="9.13888888888889" defaultRowHeight="14.25" customHeight="1" outlineLevelCol="6"/>
  <cols>
    <col min="1" max="1" width="29.4166666666667" customWidth="1"/>
    <col min="2" max="2" width="23.1388888888889" customWidth="1"/>
    <col min="3" max="3" width="31.5740740740741" customWidth="1"/>
    <col min="4" max="4" width="20.4166666666667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"单位名称："&amp;"耿马傣族佤族自治县城关完全小学"</f>
        <v>单位名称：耿马傣族佤族自治县城关完全小学</v>
      </c>
      <c r="B3" s="8"/>
      <c r="C3" s="8"/>
      <c r="D3" s="8"/>
      <c r="E3" s="9"/>
      <c r="F3" s="9"/>
      <c r="G3" s="4" t="s">
        <v>162</v>
      </c>
    </row>
    <row r="4" ht="18.75" customHeight="1" spans="1:7">
      <c r="A4" s="10" t="s">
        <v>247</v>
      </c>
      <c r="B4" s="10" t="s">
        <v>246</v>
      </c>
      <c r="C4" s="10" t="s">
        <v>173</v>
      </c>
      <c r="D4" s="11" t="s">
        <v>356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1181.25</v>
      </c>
      <c r="F8" s="23"/>
      <c r="G8" s="23"/>
    </row>
    <row r="9" ht="18.75" customHeight="1" spans="1:7">
      <c r="A9" s="21"/>
      <c r="B9" s="21" t="s">
        <v>357</v>
      </c>
      <c r="C9" s="21" t="s">
        <v>252</v>
      </c>
      <c r="D9" s="21" t="s">
        <v>358</v>
      </c>
      <c r="E9" s="23">
        <v>1181.25</v>
      </c>
      <c r="F9" s="23"/>
      <c r="G9" s="23"/>
    </row>
    <row r="10" ht="18.75" customHeight="1" spans="1:7">
      <c r="A10" s="24" t="s">
        <v>55</v>
      </c>
      <c r="B10" s="25" t="s">
        <v>359</v>
      </c>
      <c r="C10" s="25"/>
      <c r="D10" s="26"/>
      <c r="E10" s="23">
        <v>1181.25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I9" sqref="I9"/>
    </sheetView>
  </sheetViews>
  <sheetFormatPr defaultColWidth="9.13888888888889" defaultRowHeight="14.25" customHeight="1"/>
  <cols>
    <col min="1" max="1" width="21.1388888888889" customWidth="1"/>
    <col min="2" max="2" width="35.287037037037" customWidth="1"/>
    <col min="3" max="8" width="20.4166666666667" customWidth="1"/>
    <col min="9" max="11" width="20.5740740740741" customWidth="1"/>
    <col min="12" max="12" width="20.4166666666667" customWidth="1"/>
    <col min="13" max="13" width="20.5740740740741" customWidth="1"/>
    <col min="14" max="19" width="20.4166666666667" customWidth="1"/>
  </cols>
  <sheetData>
    <row r="1" ht="15" customHeight="1" spans="10:19">
      <c r="J1" s="188"/>
      <c r="O1" s="66"/>
      <c r="P1" s="66"/>
      <c r="Q1" s="66"/>
      <c r="R1" s="66"/>
      <c r="S1" s="37" t="s">
        <v>52</v>
      </c>
    </row>
    <row r="2" ht="57.75" customHeight="1" spans="1:19">
      <c r="A2" s="125" t="str">
        <f>"2025"&amp;"年部门收入预算表"</f>
        <v>2025年部门收入预算表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89"/>
      <c r="P2" s="189"/>
      <c r="Q2" s="189"/>
      <c r="R2" s="189"/>
      <c r="S2" s="189"/>
    </row>
    <row r="3" ht="18.75" customHeight="1" spans="1:19">
      <c r="A3" s="40" t="str">
        <f>"单位名称："&amp;"耿马傣族佤族自治县城关完全小学"</f>
        <v>单位名称：耿马傣族佤族自治县城关完全小学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4" t="s">
        <v>53</v>
      </c>
      <c r="B4" s="175" t="s">
        <v>54</v>
      </c>
      <c r="C4" s="175" t="s">
        <v>55</v>
      </c>
      <c r="D4" s="176" t="s">
        <v>56</v>
      </c>
      <c r="E4" s="177"/>
      <c r="F4" s="177"/>
      <c r="G4" s="177"/>
      <c r="H4" s="177"/>
      <c r="I4" s="177"/>
      <c r="J4" s="190"/>
      <c r="K4" s="177"/>
      <c r="L4" s="177"/>
      <c r="M4" s="177"/>
      <c r="N4" s="191"/>
      <c r="O4" s="176" t="s">
        <v>45</v>
      </c>
      <c r="P4" s="176"/>
      <c r="Q4" s="176"/>
      <c r="R4" s="176"/>
      <c r="S4" s="194"/>
    </row>
    <row r="5" ht="18.75" customHeight="1" spans="1:19">
      <c r="A5" s="178"/>
      <c r="B5" s="179"/>
      <c r="C5" s="179"/>
      <c r="D5" s="180" t="s">
        <v>57</v>
      </c>
      <c r="E5" s="180" t="s">
        <v>58</v>
      </c>
      <c r="F5" s="180" t="s">
        <v>59</v>
      </c>
      <c r="G5" s="180" t="s">
        <v>60</v>
      </c>
      <c r="H5" s="180" t="s">
        <v>61</v>
      </c>
      <c r="I5" s="192" t="s">
        <v>62</v>
      </c>
      <c r="J5" s="192"/>
      <c r="K5" s="192"/>
      <c r="L5" s="192"/>
      <c r="M5" s="192"/>
      <c r="N5" s="183"/>
      <c r="O5" s="180" t="s">
        <v>57</v>
      </c>
      <c r="P5" s="180" t="s">
        <v>58</v>
      </c>
      <c r="Q5" s="180" t="s">
        <v>59</v>
      </c>
      <c r="R5" s="180" t="s">
        <v>60</v>
      </c>
      <c r="S5" s="180" t="s">
        <v>63</v>
      </c>
    </row>
    <row r="6" ht="18.75" customHeight="1" spans="1:19">
      <c r="A6" s="181"/>
      <c r="B6" s="182"/>
      <c r="C6" s="182"/>
      <c r="D6" s="183"/>
      <c r="E6" s="183"/>
      <c r="F6" s="183"/>
      <c r="G6" s="183"/>
      <c r="H6" s="183"/>
      <c r="I6" s="182" t="s">
        <v>57</v>
      </c>
      <c r="J6" s="182" t="s">
        <v>64</v>
      </c>
      <c r="K6" s="182" t="s">
        <v>65</v>
      </c>
      <c r="L6" s="182" t="s">
        <v>66</v>
      </c>
      <c r="M6" s="182" t="s">
        <v>67</v>
      </c>
      <c r="N6" s="182" t="s">
        <v>68</v>
      </c>
      <c r="O6" s="193"/>
      <c r="P6" s="193"/>
      <c r="Q6" s="193"/>
      <c r="R6" s="193"/>
      <c r="S6" s="18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4" t="s">
        <v>69</v>
      </c>
      <c r="B8" s="185" t="s">
        <v>70</v>
      </c>
      <c r="C8" s="23">
        <v>14717570.04</v>
      </c>
      <c r="D8" s="23">
        <v>14717570.04</v>
      </c>
      <c r="E8" s="23">
        <v>13526570.04</v>
      </c>
      <c r="F8" s="23"/>
      <c r="G8" s="23"/>
      <c r="H8" s="23"/>
      <c r="I8" s="23">
        <v>1191000</v>
      </c>
      <c r="J8" s="23"/>
      <c r="K8" s="23"/>
      <c r="L8" s="23"/>
      <c r="M8" s="23"/>
      <c r="N8" s="23">
        <v>1191000</v>
      </c>
      <c r="O8" s="23"/>
      <c r="P8" s="23"/>
      <c r="Q8" s="23"/>
      <c r="R8" s="23"/>
      <c r="S8" s="23"/>
    </row>
    <row r="9" ht="18.75" customHeight="1" spans="1:19">
      <c r="A9" s="186" t="s">
        <v>55</v>
      </c>
      <c r="B9" s="187"/>
      <c r="C9" s="23">
        <v>14717570.04</v>
      </c>
      <c r="D9" s="23">
        <v>14717570.04</v>
      </c>
      <c r="E9" s="23">
        <v>13526570.04</v>
      </c>
      <c r="F9" s="23"/>
      <c r="G9" s="23"/>
      <c r="H9" s="23"/>
      <c r="I9" s="23">
        <v>1191000</v>
      </c>
      <c r="J9" s="23"/>
      <c r="K9" s="23"/>
      <c r="L9" s="23"/>
      <c r="M9" s="23"/>
      <c r="N9" s="23">
        <v>1191000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topLeftCell="E1" workbookViewId="0">
      <selection activeCell="O24" sqref="O24"/>
    </sheetView>
  </sheetViews>
  <sheetFormatPr defaultColWidth="9.13888888888889" defaultRowHeight="14.25" customHeight="1"/>
  <cols>
    <col min="1" max="1" width="14.287037037037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64"/>
      <c r="E1" s="1"/>
      <c r="F1" s="1"/>
      <c r="G1" s="1"/>
      <c r="H1" s="164"/>
      <c r="I1" s="1"/>
      <c r="J1" s="164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ht="18.75" customHeight="1" spans="1:15">
      <c r="A3" s="166" t="str">
        <f>"单位名称："&amp;"耿马傣族佤族自治县城关完全小学"</f>
        <v>单位名称：耿马傣族佤族自治县城关完全小学</v>
      </c>
      <c r="B3" s="167"/>
      <c r="C3" s="61"/>
      <c r="D3" s="28"/>
      <c r="E3" s="61"/>
      <c r="F3" s="61"/>
      <c r="G3" s="61"/>
      <c r="H3" s="28"/>
      <c r="I3" s="61"/>
      <c r="J3" s="28"/>
      <c r="K3" s="61"/>
      <c r="L3" s="61"/>
      <c r="M3" s="172"/>
      <c r="N3" s="172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3" t="s">
        <v>74</v>
      </c>
      <c r="F4" s="134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57</v>
      </c>
      <c r="E5" s="91" t="s">
        <v>74</v>
      </c>
      <c r="F5" s="91" t="s">
        <v>75</v>
      </c>
      <c r="G5" s="18"/>
      <c r="H5" s="18"/>
      <c r="I5" s="18"/>
      <c r="J5" s="6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83</v>
      </c>
      <c r="B7" s="153" t="s">
        <v>84</v>
      </c>
      <c r="C7" s="23">
        <v>9425265.01</v>
      </c>
      <c r="D7" s="23">
        <v>9425265.01</v>
      </c>
      <c r="E7" s="23">
        <v>9424083.76</v>
      </c>
      <c r="F7" s="23">
        <v>1181.25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68" t="s">
        <v>85</v>
      </c>
      <c r="B8" s="169" t="str">
        <f>"  "&amp;"普通教育"</f>
        <v>  普通教育</v>
      </c>
      <c r="C8" s="23">
        <v>9425265.01</v>
      </c>
      <c r="D8" s="23">
        <v>9425265.01</v>
      </c>
      <c r="E8" s="23">
        <v>9424083.76</v>
      </c>
      <c r="F8" s="23">
        <v>1181.25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68" t="s">
        <v>86</v>
      </c>
      <c r="B9" s="169" t="str">
        <f>"    "&amp;"小学教育"</f>
        <v>    小学教育</v>
      </c>
      <c r="C9" s="23">
        <v>9425265.01</v>
      </c>
      <c r="D9" s="23">
        <v>9425265.01</v>
      </c>
      <c r="E9" s="23">
        <v>9424083.76</v>
      </c>
      <c r="F9" s="23">
        <v>1181.25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29" t="s">
        <v>87</v>
      </c>
      <c r="B10" s="153" t="s">
        <v>88</v>
      </c>
      <c r="C10" s="23">
        <v>2582999.16</v>
      </c>
      <c r="D10" s="23">
        <v>2582999.16</v>
      </c>
      <c r="E10" s="23">
        <v>2582999.16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8" t="s">
        <v>89</v>
      </c>
      <c r="B11" s="169" t="str">
        <f>"  "&amp;"行政事业单位养老支出"</f>
        <v>  行政事业单位养老支出</v>
      </c>
      <c r="C11" s="23">
        <v>2582999.16</v>
      </c>
      <c r="D11" s="23">
        <v>2582999.16</v>
      </c>
      <c r="E11" s="23">
        <v>2582999.16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68" t="s">
        <v>90</v>
      </c>
      <c r="B12" s="169" t="str">
        <f>"    "&amp;"事业单位离退休"</f>
        <v>    事业单位离退休</v>
      </c>
      <c r="C12" s="23">
        <v>1348683</v>
      </c>
      <c r="D12" s="23">
        <v>1348683</v>
      </c>
      <c r="E12" s="23">
        <v>1348683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8" t="s">
        <v>91</v>
      </c>
      <c r="B13" s="169" t="str">
        <f>"    "&amp;"机关事业单位基本养老保险缴费支出"</f>
        <v>    机关事业单位基本养老保险缴费支出</v>
      </c>
      <c r="C13" s="23">
        <v>1234316.16</v>
      </c>
      <c r="D13" s="23">
        <v>1234316.16</v>
      </c>
      <c r="E13" s="23">
        <v>1234316.16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29" t="s">
        <v>92</v>
      </c>
      <c r="B14" s="153" t="s">
        <v>93</v>
      </c>
      <c r="C14" s="23">
        <v>592568.75</v>
      </c>
      <c r="D14" s="23">
        <v>592568.75</v>
      </c>
      <c r="E14" s="23">
        <v>592568.75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8" t="s">
        <v>94</v>
      </c>
      <c r="B15" s="169" t="str">
        <f>"  "&amp;"行政事业单位医疗"</f>
        <v>  行政事业单位医疗</v>
      </c>
      <c r="C15" s="23">
        <v>592568.75</v>
      </c>
      <c r="D15" s="23">
        <v>592568.75</v>
      </c>
      <c r="E15" s="23">
        <v>592568.75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8" t="s">
        <v>95</v>
      </c>
      <c r="B16" s="169" t="str">
        <f>"    "&amp;"事业单位医疗"</f>
        <v>    事业单位医疗</v>
      </c>
      <c r="C16" s="23">
        <v>547727.8</v>
      </c>
      <c r="D16" s="23">
        <v>547727.8</v>
      </c>
      <c r="E16" s="23">
        <v>547727.8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8" t="s">
        <v>96</v>
      </c>
      <c r="B17" s="169" t="str">
        <f>"    "&amp;"其他行政事业单位医疗支出"</f>
        <v>    其他行政事业单位医疗支出</v>
      </c>
      <c r="C17" s="23">
        <v>44840.95</v>
      </c>
      <c r="D17" s="23">
        <v>44840.95</v>
      </c>
      <c r="E17" s="23">
        <v>44840.95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9" t="s">
        <v>97</v>
      </c>
      <c r="B18" s="153" t="s">
        <v>98</v>
      </c>
      <c r="C18" s="23">
        <v>925737.12</v>
      </c>
      <c r="D18" s="23">
        <v>925737.12</v>
      </c>
      <c r="E18" s="23">
        <v>925737.12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8" t="s">
        <v>99</v>
      </c>
      <c r="B19" s="169" t="str">
        <f>"  "&amp;"住房改革支出"</f>
        <v>  住房改革支出</v>
      </c>
      <c r="C19" s="23">
        <v>925737.12</v>
      </c>
      <c r="D19" s="23">
        <v>925737.12</v>
      </c>
      <c r="E19" s="23">
        <v>925737.12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8" t="s">
        <v>100</v>
      </c>
      <c r="B20" s="169" t="str">
        <f>"    "&amp;"住房公积金"</f>
        <v>    住房公积金</v>
      </c>
      <c r="C20" s="23">
        <v>925737.12</v>
      </c>
      <c r="D20" s="23">
        <v>925737.12</v>
      </c>
      <c r="E20" s="23">
        <v>925737.12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29" t="s">
        <v>101</v>
      </c>
      <c r="B21" s="153" t="s">
        <v>82</v>
      </c>
      <c r="C21" s="23">
        <v>3000</v>
      </c>
      <c r="D21" s="23"/>
      <c r="E21" s="23"/>
      <c r="F21" s="23"/>
      <c r="G21" s="23"/>
      <c r="H21" s="23"/>
      <c r="I21" s="23"/>
      <c r="J21" s="23">
        <v>1191000</v>
      </c>
      <c r="K21" s="23"/>
      <c r="L21" s="23"/>
      <c r="M21" s="23"/>
      <c r="N21" s="23"/>
      <c r="O21" s="23">
        <v>1191000</v>
      </c>
    </row>
    <row r="22" ht="18.75" customHeight="1" spans="1:15">
      <c r="A22" s="168" t="s">
        <v>102</v>
      </c>
      <c r="B22" s="169" t="str">
        <f>"  "&amp;"其他支出"</f>
        <v>  其他支出</v>
      </c>
      <c r="C22" s="23">
        <v>3000</v>
      </c>
      <c r="D22" s="23"/>
      <c r="E22" s="23"/>
      <c r="F22" s="23"/>
      <c r="G22" s="23"/>
      <c r="H22" s="23"/>
      <c r="I22" s="23"/>
      <c r="J22" s="23">
        <v>1191000</v>
      </c>
      <c r="K22" s="23"/>
      <c r="L22" s="23"/>
      <c r="M22" s="23"/>
      <c r="N22" s="23"/>
      <c r="O22" s="23">
        <v>1191000</v>
      </c>
    </row>
    <row r="23" ht="18.75" customHeight="1" spans="1:15">
      <c r="A23" s="168" t="s">
        <v>103</v>
      </c>
      <c r="B23" s="169" t="str">
        <f>"    "&amp;"其他支出"</f>
        <v>    其他支出</v>
      </c>
      <c r="C23" s="23">
        <v>3000</v>
      </c>
      <c r="D23" s="23"/>
      <c r="E23" s="23"/>
      <c r="F23" s="23"/>
      <c r="G23" s="23"/>
      <c r="H23" s="23"/>
      <c r="I23" s="23"/>
      <c r="J23" s="23">
        <v>1191000</v>
      </c>
      <c r="K23" s="23"/>
      <c r="L23" s="23"/>
      <c r="M23" s="23"/>
      <c r="N23" s="23"/>
      <c r="O23" s="23">
        <v>1191000</v>
      </c>
    </row>
    <row r="24" ht="18.75" customHeight="1" spans="1:15">
      <c r="A24" s="170" t="s">
        <v>104</v>
      </c>
      <c r="B24" s="171" t="s">
        <v>104</v>
      </c>
      <c r="C24" s="23">
        <v>13529570.04</v>
      </c>
      <c r="D24" s="23">
        <v>13526570.04</v>
      </c>
      <c r="E24" s="23">
        <v>13525388.79</v>
      </c>
      <c r="F24" s="23">
        <v>1181.25</v>
      </c>
      <c r="G24" s="23"/>
      <c r="H24" s="23"/>
      <c r="I24" s="23"/>
      <c r="J24" s="23">
        <v>1191000</v>
      </c>
      <c r="K24" s="23"/>
      <c r="L24" s="23"/>
      <c r="M24" s="23"/>
      <c r="N24" s="23"/>
      <c r="O24" s="23">
        <v>1191000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topLeftCell="A3" workbookViewId="0">
      <selection activeCell="I18" sqref="I18"/>
    </sheetView>
  </sheetViews>
  <sheetFormatPr defaultColWidth="9.13888888888889" defaultRowHeight="14.25" customHeight="1" outlineLevelCol="3"/>
  <cols>
    <col min="1" max="1" width="39.287037037037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8" t="s">
        <v>105</v>
      </c>
    </row>
    <row r="2" ht="36" customHeight="1" spans="1:4">
      <c r="A2" s="5" t="str">
        <f>"2025"&amp;"年部门财政拨款收支预算总表"</f>
        <v>2025年部门财政拨款收支预算总表</v>
      </c>
      <c r="B2" s="151"/>
      <c r="C2" s="151"/>
      <c r="D2" s="151"/>
    </row>
    <row r="3" ht="18.75" customHeight="1" spans="1:4">
      <c r="A3" s="7" t="str">
        <f>"单位名称："&amp;"耿马傣族佤族自治县城关完全小学"</f>
        <v>单位名称：耿马傣族佤族自治县城关完全小学</v>
      </c>
      <c r="B3" s="152"/>
      <c r="C3" s="15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106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3" t="s">
        <v>107</v>
      </c>
      <c r="B7" s="23">
        <v>13526570.04</v>
      </c>
      <c r="C7" s="22" t="s">
        <v>108</v>
      </c>
      <c r="D7" s="23">
        <v>13526570.04</v>
      </c>
    </row>
    <row r="8" ht="18.75" customHeight="1" spans="1:4">
      <c r="A8" s="154" t="s">
        <v>109</v>
      </c>
      <c r="B8" s="23">
        <v>13526570.04</v>
      </c>
      <c r="C8" s="22" t="s">
        <v>110</v>
      </c>
      <c r="D8" s="23"/>
    </row>
    <row r="9" ht="18.75" customHeight="1" spans="1:4">
      <c r="A9" s="154" t="s">
        <v>111</v>
      </c>
      <c r="B9" s="23"/>
      <c r="C9" s="22" t="s">
        <v>112</v>
      </c>
      <c r="D9" s="23"/>
    </row>
    <row r="10" ht="18.75" customHeight="1" spans="1:4">
      <c r="A10" s="154" t="s">
        <v>113</v>
      </c>
      <c r="B10" s="23"/>
      <c r="C10" s="22" t="s">
        <v>114</v>
      </c>
      <c r="D10" s="23"/>
    </row>
    <row r="11" ht="18.75" customHeight="1" spans="1:4">
      <c r="A11" s="155" t="s">
        <v>115</v>
      </c>
      <c r="B11" s="23"/>
      <c r="C11" s="156" t="s">
        <v>116</v>
      </c>
      <c r="D11" s="23"/>
    </row>
    <row r="12" ht="18.75" customHeight="1" spans="1:4">
      <c r="A12" s="157" t="s">
        <v>109</v>
      </c>
      <c r="B12" s="23"/>
      <c r="C12" s="158" t="s">
        <v>117</v>
      </c>
      <c r="D12" s="23">
        <v>9425265.01</v>
      </c>
    </row>
    <row r="13" ht="18.75" customHeight="1" spans="1:4">
      <c r="A13" s="157" t="s">
        <v>111</v>
      </c>
      <c r="B13" s="23"/>
      <c r="C13" s="158" t="s">
        <v>118</v>
      </c>
      <c r="D13" s="23"/>
    </row>
    <row r="14" ht="18.75" customHeight="1" spans="1:4">
      <c r="A14" s="157" t="s">
        <v>113</v>
      </c>
      <c r="B14" s="23"/>
      <c r="C14" s="158" t="s">
        <v>119</v>
      </c>
      <c r="D14" s="23"/>
    </row>
    <row r="15" ht="18.75" customHeight="1" spans="1:4">
      <c r="A15" s="157" t="s">
        <v>26</v>
      </c>
      <c r="B15" s="23"/>
      <c r="C15" s="158" t="s">
        <v>120</v>
      </c>
      <c r="D15" s="23">
        <v>2582999.16</v>
      </c>
    </row>
    <row r="16" ht="18.75" customHeight="1" spans="1:4">
      <c r="A16" s="157" t="s">
        <v>26</v>
      </c>
      <c r="B16" s="23" t="s">
        <v>26</v>
      </c>
      <c r="C16" s="158" t="s">
        <v>121</v>
      </c>
      <c r="D16" s="23">
        <v>592568.75</v>
      </c>
    </row>
    <row r="17" ht="18.75" customHeight="1" spans="1:4">
      <c r="A17" s="159" t="s">
        <v>26</v>
      </c>
      <c r="B17" s="23" t="s">
        <v>26</v>
      </c>
      <c r="C17" s="158" t="s">
        <v>122</v>
      </c>
      <c r="D17" s="23"/>
    </row>
    <row r="18" ht="18.75" customHeight="1" spans="1:4">
      <c r="A18" s="159" t="s">
        <v>26</v>
      </c>
      <c r="B18" s="23" t="s">
        <v>26</v>
      </c>
      <c r="C18" s="158" t="s">
        <v>123</v>
      </c>
      <c r="D18" s="23"/>
    </row>
    <row r="19" ht="18.75" customHeight="1" spans="1:4">
      <c r="A19" s="160" t="s">
        <v>26</v>
      </c>
      <c r="B19" s="23" t="s">
        <v>26</v>
      </c>
      <c r="C19" s="158" t="s">
        <v>124</v>
      </c>
      <c r="D19" s="23"/>
    </row>
    <row r="20" ht="18.75" customHeight="1" spans="1:4">
      <c r="A20" s="160" t="s">
        <v>26</v>
      </c>
      <c r="B20" s="23" t="s">
        <v>26</v>
      </c>
      <c r="C20" s="158" t="s">
        <v>125</v>
      </c>
      <c r="D20" s="23"/>
    </row>
    <row r="21" ht="18.75" customHeight="1" spans="1:4">
      <c r="A21" s="160" t="s">
        <v>26</v>
      </c>
      <c r="B21" s="23" t="s">
        <v>26</v>
      </c>
      <c r="C21" s="158" t="s">
        <v>126</v>
      </c>
      <c r="D21" s="23"/>
    </row>
    <row r="22" ht="18.75" customHeight="1" spans="1:4">
      <c r="A22" s="160" t="s">
        <v>26</v>
      </c>
      <c r="B22" s="23" t="s">
        <v>26</v>
      </c>
      <c r="C22" s="158" t="s">
        <v>127</v>
      </c>
      <c r="D22" s="23"/>
    </row>
    <row r="23" ht="18.75" customHeight="1" spans="1:4">
      <c r="A23" s="160" t="s">
        <v>26</v>
      </c>
      <c r="B23" s="23" t="s">
        <v>26</v>
      </c>
      <c r="C23" s="158" t="s">
        <v>128</v>
      </c>
      <c r="D23" s="23"/>
    </row>
    <row r="24" ht="18.75" customHeight="1" spans="1:4">
      <c r="A24" s="160" t="s">
        <v>26</v>
      </c>
      <c r="B24" s="23" t="s">
        <v>26</v>
      </c>
      <c r="C24" s="158" t="s">
        <v>129</v>
      </c>
      <c r="D24" s="23"/>
    </row>
    <row r="25" ht="18.75" customHeight="1" spans="1:4">
      <c r="A25" s="160" t="s">
        <v>26</v>
      </c>
      <c r="B25" s="23" t="s">
        <v>26</v>
      </c>
      <c r="C25" s="158" t="s">
        <v>130</v>
      </c>
      <c r="D25" s="23"/>
    </row>
    <row r="26" ht="18.75" customHeight="1" spans="1:4">
      <c r="A26" s="160" t="s">
        <v>26</v>
      </c>
      <c r="B26" s="23" t="s">
        <v>26</v>
      </c>
      <c r="C26" s="158" t="s">
        <v>131</v>
      </c>
      <c r="D26" s="23">
        <v>925737.12</v>
      </c>
    </row>
    <row r="27" ht="18.75" customHeight="1" spans="1:4">
      <c r="A27" s="160" t="s">
        <v>26</v>
      </c>
      <c r="B27" s="23" t="s">
        <v>26</v>
      </c>
      <c r="C27" s="158" t="s">
        <v>132</v>
      </c>
      <c r="D27" s="23"/>
    </row>
    <row r="28" ht="18.75" customHeight="1" spans="1:4">
      <c r="A28" s="160" t="s">
        <v>26</v>
      </c>
      <c r="B28" s="23" t="s">
        <v>26</v>
      </c>
      <c r="C28" s="158" t="s">
        <v>133</v>
      </c>
      <c r="D28" s="23"/>
    </row>
    <row r="29" ht="18.75" customHeight="1" spans="1:4">
      <c r="A29" s="160" t="s">
        <v>26</v>
      </c>
      <c r="B29" s="23" t="s">
        <v>26</v>
      </c>
      <c r="C29" s="158" t="s">
        <v>134</v>
      </c>
      <c r="D29" s="23"/>
    </row>
    <row r="30" ht="18.75" customHeight="1" spans="1:4">
      <c r="A30" s="160" t="s">
        <v>26</v>
      </c>
      <c r="B30" s="23" t="s">
        <v>26</v>
      </c>
      <c r="C30" s="158" t="s">
        <v>135</v>
      </c>
      <c r="D30" s="23"/>
    </row>
    <row r="31" ht="18.75" customHeight="1" spans="1:4">
      <c r="A31" s="161" t="s">
        <v>26</v>
      </c>
      <c r="B31" s="23" t="s">
        <v>26</v>
      </c>
      <c r="C31" s="158" t="s">
        <v>136</v>
      </c>
      <c r="D31" s="23"/>
    </row>
    <row r="32" ht="18.75" customHeight="1" spans="1:4">
      <c r="A32" s="161" t="s">
        <v>26</v>
      </c>
      <c r="B32" s="23" t="s">
        <v>26</v>
      </c>
      <c r="C32" s="158" t="s">
        <v>137</v>
      </c>
      <c r="D32" s="23"/>
    </row>
    <row r="33" ht="18.75" customHeight="1" spans="1:4">
      <c r="A33" s="161" t="s">
        <v>26</v>
      </c>
      <c r="B33" s="23" t="s">
        <v>26</v>
      </c>
      <c r="C33" s="158" t="s">
        <v>138</v>
      </c>
      <c r="D33" s="23"/>
    </row>
    <row r="34" ht="18.75" customHeight="1" spans="1:4">
      <c r="A34" s="161" t="s">
        <v>26</v>
      </c>
      <c r="B34" s="23" t="s">
        <v>26</v>
      </c>
      <c r="C34" s="158" t="s">
        <v>139</v>
      </c>
      <c r="D34" s="23"/>
    </row>
    <row r="35" ht="18.75" customHeight="1" spans="1:4">
      <c r="A35" s="54" t="s">
        <v>140</v>
      </c>
      <c r="B35" s="162">
        <v>13526570.04</v>
      </c>
      <c r="C35" s="163" t="s">
        <v>51</v>
      </c>
      <c r="D35" s="162">
        <v>13526570.04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C19" sqref="C19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20.4166666666667" customWidth="1"/>
    <col min="5" max="7" width="24.287037037037" customWidth="1"/>
  </cols>
  <sheetData>
    <row r="1" ht="15" customHeight="1" spans="4:7">
      <c r="D1" s="141"/>
      <c r="F1" s="56"/>
      <c r="G1" s="38" t="s">
        <v>141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2"/>
      <c r="C2" s="142"/>
      <c r="D2" s="142"/>
      <c r="E2" s="142"/>
      <c r="F2" s="142"/>
      <c r="G2" s="142"/>
    </row>
    <row r="3" ht="18" customHeight="1" spans="1:7">
      <c r="A3" s="143" t="str">
        <f>"单位名称："&amp;"耿马傣族佤族自治县城关完全小学"</f>
        <v>单位名称：耿马傣族佤族自治县城关完全小学</v>
      </c>
      <c r="B3" s="27"/>
      <c r="C3" s="28"/>
      <c r="D3" s="28"/>
      <c r="E3" s="28"/>
      <c r="F3" s="99"/>
      <c r="G3" s="38" t="s">
        <v>1</v>
      </c>
    </row>
    <row r="4" ht="20.25" customHeight="1" spans="1:7">
      <c r="A4" s="144" t="s">
        <v>142</v>
      </c>
      <c r="B4" s="145"/>
      <c r="C4" s="104" t="s">
        <v>55</v>
      </c>
      <c r="D4" s="127" t="s">
        <v>74</v>
      </c>
      <c r="E4" s="13"/>
      <c r="F4" s="14"/>
      <c r="G4" s="120" t="s">
        <v>75</v>
      </c>
    </row>
    <row r="5" ht="20.25" customHeight="1" spans="1:7">
      <c r="A5" s="146" t="s">
        <v>72</v>
      </c>
      <c r="B5" s="146" t="s">
        <v>73</v>
      </c>
      <c r="C5" s="31"/>
      <c r="D5" s="65" t="s">
        <v>57</v>
      </c>
      <c r="E5" s="65" t="s">
        <v>143</v>
      </c>
      <c r="F5" s="65" t="s">
        <v>144</v>
      </c>
      <c r="G5" s="93"/>
    </row>
    <row r="6" ht="19.5" customHeight="1" spans="1:7">
      <c r="A6" s="146" t="s">
        <v>145</v>
      </c>
      <c r="B6" s="146" t="s">
        <v>146</v>
      </c>
      <c r="C6" s="146" t="s">
        <v>147</v>
      </c>
      <c r="D6" s="65">
        <v>4</v>
      </c>
      <c r="E6" s="147" t="s">
        <v>148</v>
      </c>
      <c r="F6" s="147" t="s">
        <v>149</v>
      </c>
      <c r="G6" s="146" t="s">
        <v>150</v>
      </c>
    </row>
    <row r="7" ht="18" customHeight="1" spans="1:7">
      <c r="A7" s="32" t="s">
        <v>83</v>
      </c>
      <c r="B7" s="32" t="s">
        <v>84</v>
      </c>
      <c r="C7" s="23">
        <v>9425265.01</v>
      </c>
      <c r="D7" s="23">
        <v>9424083.76</v>
      </c>
      <c r="E7" s="23">
        <v>9123613.33</v>
      </c>
      <c r="F7" s="23">
        <v>300470.43</v>
      </c>
      <c r="G7" s="23">
        <v>1181.25</v>
      </c>
    </row>
    <row r="8" ht="18" customHeight="1" spans="1:7">
      <c r="A8" s="115" t="s">
        <v>85</v>
      </c>
      <c r="B8" s="115" t="s">
        <v>151</v>
      </c>
      <c r="C8" s="23">
        <v>9425265.01</v>
      </c>
      <c r="D8" s="23">
        <v>9424083.76</v>
      </c>
      <c r="E8" s="23">
        <v>9123613.33</v>
      </c>
      <c r="F8" s="23">
        <v>300470.43</v>
      </c>
      <c r="G8" s="23">
        <v>1181.25</v>
      </c>
    </row>
    <row r="9" ht="18" customHeight="1" spans="1:7">
      <c r="A9" s="148" t="s">
        <v>86</v>
      </c>
      <c r="B9" s="148" t="s">
        <v>152</v>
      </c>
      <c r="C9" s="23">
        <v>9425265.01</v>
      </c>
      <c r="D9" s="23">
        <v>9424083.76</v>
      </c>
      <c r="E9" s="23">
        <v>9123613.33</v>
      </c>
      <c r="F9" s="23">
        <v>300470.43</v>
      </c>
      <c r="G9" s="23">
        <v>1181.25</v>
      </c>
    </row>
    <row r="10" ht="18" customHeight="1" spans="1:7">
      <c r="A10" s="32" t="s">
        <v>87</v>
      </c>
      <c r="B10" s="32" t="s">
        <v>88</v>
      </c>
      <c r="C10" s="23">
        <v>2582999.16</v>
      </c>
      <c r="D10" s="23">
        <v>2582999.16</v>
      </c>
      <c r="E10" s="23">
        <v>2582999.16</v>
      </c>
      <c r="F10" s="23"/>
      <c r="G10" s="23"/>
    </row>
    <row r="11" ht="18" customHeight="1" spans="1:7">
      <c r="A11" s="115" t="s">
        <v>89</v>
      </c>
      <c r="B11" s="115" t="s">
        <v>153</v>
      </c>
      <c r="C11" s="23">
        <v>2582999.16</v>
      </c>
      <c r="D11" s="23">
        <v>2582999.16</v>
      </c>
      <c r="E11" s="23">
        <v>2582999.16</v>
      </c>
      <c r="F11" s="23"/>
      <c r="G11" s="23"/>
    </row>
    <row r="12" ht="18" customHeight="1" spans="1:7">
      <c r="A12" s="148" t="s">
        <v>90</v>
      </c>
      <c r="B12" s="148" t="s">
        <v>154</v>
      </c>
      <c r="C12" s="23">
        <v>1348683</v>
      </c>
      <c r="D12" s="23">
        <v>1348683</v>
      </c>
      <c r="E12" s="23">
        <v>1348683</v>
      </c>
      <c r="F12" s="23"/>
      <c r="G12" s="23"/>
    </row>
    <row r="13" ht="18" customHeight="1" spans="1:7">
      <c r="A13" s="148" t="s">
        <v>91</v>
      </c>
      <c r="B13" s="148" t="s">
        <v>155</v>
      </c>
      <c r="C13" s="23">
        <v>1234316.16</v>
      </c>
      <c r="D13" s="23">
        <v>1234316.16</v>
      </c>
      <c r="E13" s="23">
        <v>1234316.16</v>
      </c>
      <c r="F13" s="23"/>
      <c r="G13" s="23"/>
    </row>
    <row r="14" ht="18" customHeight="1" spans="1:7">
      <c r="A14" s="32" t="s">
        <v>92</v>
      </c>
      <c r="B14" s="32" t="s">
        <v>93</v>
      </c>
      <c r="C14" s="23">
        <v>592568.75</v>
      </c>
      <c r="D14" s="23">
        <v>592568.75</v>
      </c>
      <c r="E14" s="23">
        <v>592568.75</v>
      </c>
      <c r="F14" s="23"/>
      <c r="G14" s="23"/>
    </row>
    <row r="15" ht="18" customHeight="1" spans="1:7">
      <c r="A15" s="115" t="s">
        <v>94</v>
      </c>
      <c r="B15" s="115" t="s">
        <v>156</v>
      </c>
      <c r="C15" s="23">
        <v>592568.75</v>
      </c>
      <c r="D15" s="23">
        <v>592568.75</v>
      </c>
      <c r="E15" s="23">
        <v>592568.75</v>
      </c>
      <c r="F15" s="23"/>
      <c r="G15" s="23"/>
    </row>
    <row r="16" ht="18" customHeight="1" spans="1:7">
      <c r="A16" s="148" t="s">
        <v>95</v>
      </c>
      <c r="B16" s="148" t="s">
        <v>157</v>
      </c>
      <c r="C16" s="23">
        <v>547727.8</v>
      </c>
      <c r="D16" s="23">
        <v>547727.8</v>
      </c>
      <c r="E16" s="23">
        <v>547727.8</v>
      </c>
      <c r="F16" s="23"/>
      <c r="G16" s="23"/>
    </row>
    <row r="17" ht="18" customHeight="1" spans="1:7">
      <c r="A17" s="148" t="s">
        <v>96</v>
      </c>
      <c r="B17" s="148" t="s">
        <v>158</v>
      </c>
      <c r="C17" s="23">
        <v>44840.95</v>
      </c>
      <c r="D17" s="23">
        <v>44840.95</v>
      </c>
      <c r="E17" s="23">
        <v>44840.95</v>
      </c>
      <c r="F17" s="23"/>
      <c r="G17" s="23"/>
    </row>
    <row r="18" ht="18" customHeight="1" spans="1:7">
      <c r="A18" s="32" t="s">
        <v>97</v>
      </c>
      <c r="B18" s="32" t="s">
        <v>98</v>
      </c>
      <c r="C18" s="23">
        <v>925737.12</v>
      </c>
      <c r="D18" s="23">
        <v>925737.12</v>
      </c>
      <c r="E18" s="23">
        <v>925737.12</v>
      </c>
      <c r="F18" s="23"/>
      <c r="G18" s="23"/>
    </row>
    <row r="19" ht="18" customHeight="1" spans="1:7">
      <c r="A19" s="115" t="s">
        <v>99</v>
      </c>
      <c r="B19" s="115" t="s">
        <v>159</v>
      </c>
      <c r="C19" s="23">
        <v>925737.12</v>
      </c>
      <c r="D19" s="23">
        <v>925737.12</v>
      </c>
      <c r="E19" s="23">
        <v>925737.12</v>
      </c>
      <c r="F19" s="23"/>
      <c r="G19" s="23"/>
    </row>
    <row r="20" ht="18" customHeight="1" spans="1:7">
      <c r="A20" s="148" t="s">
        <v>100</v>
      </c>
      <c r="B20" s="148" t="s">
        <v>160</v>
      </c>
      <c r="C20" s="23">
        <v>925737.12</v>
      </c>
      <c r="D20" s="23">
        <v>925737.12</v>
      </c>
      <c r="E20" s="23">
        <v>925737.12</v>
      </c>
      <c r="F20" s="23"/>
      <c r="G20" s="23"/>
    </row>
    <row r="21" ht="18" customHeight="1" spans="1:7">
      <c r="A21" s="149" t="s">
        <v>104</v>
      </c>
      <c r="B21" s="150" t="s">
        <v>104</v>
      </c>
      <c r="C21" s="23">
        <v>13526570.04</v>
      </c>
      <c r="D21" s="23">
        <v>13525388.79</v>
      </c>
      <c r="E21" s="23">
        <v>13224918.36</v>
      </c>
      <c r="F21" s="23">
        <v>300470.43</v>
      </c>
      <c r="G21" s="23">
        <v>1181.25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selection activeCell="C15" sqref="C15"/>
    </sheetView>
  </sheetViews>
  <sheetFormatPr defaultColWidth="9.13888888888889" defaultRowHeight="14.25" customHeight="1" outlineLevelRow="7" outlineLevelCol="5"/>
  <cols>
    <col min="1" max="1" width="23.5740740740741" customWidth="1"/>
    <col min="2" max="6" width="22.8518518518519" customWidth="1"/>
  </cols>
  <sheetData>
    <row r="1" ht="15" customHeight="1" spans="1:6">
      <c r="A1" s="135"/>
      <c r="B1" s="136"/>
      <c r="C1" s="61"/>
      <c r="F1" s="86" t="s">
        <v>161</v>
      </c>
    </row>
    <row r="2" ht="39" customHeight="1" spans="1:6">
      <c r="A2" s="125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</row>
    <row r="3" ht="18.75" customHeight="1" spans="1:6">
      <c r="A3" s="40" t="str">
        <f>"单位名称："&amp;"耿马傣族佤族自治县城关完全小学"</f>
        <v>单位名称：耿马傣族佤族自治县城关完全小学</v>
      </c>
      <c r="B3" s="136"/>
      <c r="C3" s="61"/>
      <c r="D3" s="28"/>
      <c r="F3" s="86" t="s">
        <v>162</v>
      </c>
    </row>
    <row r="4" ht="18.75" customHeight="1" spans="1:6">
      <c r="A4" s="10" t="s">
        <v>163</v>
      </c>
      <c r="B4" s="29" t="s">
        <v>164</v>
      </c>
      <c r="C4" s="12" t="s">
        <v>165</v>
      </c>
      <c r="D4" s="13"/>
      <c r="E4" s="14"/>
      <c r="F4" s="29" t="s">
        <v>166</v>
      </c>
    </row>
    <row r="5" ht="18.75" customHeight="1" spans="1:6">
      <c r="A5" s="17"/>
      <c r="B5" s="31"/>
      <c r="C5" s="65" t="s">
        <v>57</v>
      </c>
      <c r="D5" s="65" t="s">
        <v>167</v>
      </c>
      <c r="E5" s="65" t="s">
        <v>168</v>
      </c>
      <c r="F5" s="31"/>
    </row>
    <row r="6" ht="18.75" customHeight="1" spans="1:6">
      <c r="A6" s="137">
        <v>1</v>
      </c>
      <c r="B6" s="138">
        <v>2</v>
      </c>
      <c r="C6" s="139">
        <v>3</v>
      </c>
      <c r="D6" s="139">
        <v>4</v>
      </c>
      <c r="E6" s="139">
        <v>5</v>
      </c>
      <c r="F6" s="138">
        <v>6</v>
      </c>
    </row>
    <row r="7" ht="18.75" customHeight="1" spans="1:6">
      <c r="A7" s="140"/>
      <c r="B7" s="140"/>
      <c r="C7" s="140"/>
      <c r="D7" s="140"/>
      <c r="E7" s="140"/>
      <c r="F7" s="140"/>
    </row>
    <row r="8" customHeight="1" spans="1:1">
      <c r="A8" t="s">
        <v>169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topLeftCell="A12" workbookViewId="0">
      <selection activeCell="I28" sqref="I28:I29"/>
    </sheetView>
  </sheetViews>
  <sheetFormatPr defaultColWidth="9.13888888888889" defaultRowHeight="14.25" customHeight="1"/>
  <cols>
    <col min="1" max="1" width="32.8518518518519" customWidth="1"/>
    <col min="2" max="2" width="25.4166666666667" customWidth="1"/>
    <col min="3" max="3" width="26.5740740740741" customWidth="1"/>
    <col min="4" max="4" width="10.1388888888889" customWidth="1"/>
    <col min="5" max="5" width="28.5925925925926" customWidth="1"/>
    <col min="6" max="6" width="10.287037037037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8"/>
      <c r="O1" s="28"/>
      <c r="P1" s="28"/>
      <c r="Q1" s="66"/>
      <c r="U1" s="123"/>
      <c r="W1" s="37" t="s">
        <v>170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"单位名称："&amp;"耿马傣族佤族自治县城关完全小学"</f>
        <v>单位名称：耿马傣族佤族自治县城关完全小学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162</v>
      </c>
    </row>
    <row r="4" ht="18" customHeight="1" spans="1:23">
      <c r="A4" s="10" t="s">
        <v>171</v>
      </c>
      <c r="B4" s="10" t="s">
        <v>172</v>
      </c>
      <c r="C4" s="10" t="s">
        <v>173</v>
      </c>
      <c r="D4" s="10" t="s">
        <v>174</v>
      </c>
      <c r="E4" s="10" t="s">
        <v>175</v>
      </c>
      <c r="F4" s="10" t="s">
        <v>176</v>
      </c>
      <c r="G4" s="10" t="s">
        <v>177</v>
      </c>
      <c r="H4" s="127" t="s">
        <v>178</v>
      </c>
      <c r="I4" s="63" t="s">
        <v>178</v>
      </c>
      <c r="J4" s="63"/>
      <c r="K4" s="63"/>
      <c r="L4" s="63"/>
      <c r="M4" s="63"/>
      <c r="N4" s="13"/>
      <c r="O4" s="13"/>
      <c r="P4" s="13"/>
      <c r="Q4" s="73" t="s">
        <v>61</v>
      </c>
      <c r="R4" s="63" t="s">
        <v>77</v>
      </c>
      <c r="S4" s="63"/>
      <c r="T4" s="63"/>
      <c r="U4" s="63"/>
      <c r="V4" s="63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4" t="s">
        <v>179</v>
      </c>
      <c r="I5" s="127" t="s">
        <v>58</v>
      </c>
      <c r="J5" s="63"/>
      <c r="K5" s="63"/>
      <c r="L5" s="63"/>
      <c r="M5" s="132"/>
      <c r="N5" s="12" t="s">
        <v>180</v>
      </c>
      <c r="O5" s="13"/>
      <c r="P5" s="14"/>
      <c r="Q5" s="10" t="s">
        <v>61</v>
      </c>
      <c r="R5" s="127" t="s">
        <v>77</v>
      </c>
      <c r="S5" s="73" t="s">
        <v>64</v>
      </c>
      <c r="T5" s="63" t="s">
        <v>77</v>
      </c>
      <c r="U5" s="73" t="s">
        <v>66</v>
      </c>
      <c r="V5" s="73" t="s">
        <v>67</v>
      </c>
      <c r="W5" s="134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181</v>
      </c>
      <c r="J6" s="10" t="s">
        <v>182</v>
      </c>
      <c r="K6" s="10" t="s">
        <v>183</v>
      </c>
      <c r="L6" s="10" t="s">
        <v>184</v>
      </c>
      <c r="M6" s="10" t="s">
        <v>185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186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187</v>
      </c>
      <c r="K7" s="17" t="s">
        <v>183</v>
      </c>
      <c r="L7" s="17" t="s">
        <v>184</v>
      </c>
      <c r="M7" s="17" t="s">
        <v>185</v>
      </c>
      <c r="N7" s="17" t="s">
        <v>183</v>
      </c>
      <c r="O7" s="17" t="s">
        <v>184</v>
      </c>
      <c r="P7" s="17" t="s">
        <v>185</v>
      </c>
      <c r="Q7" s="17" t="s">
        <v>61</v>
      </c>
      <c r="R7" s="17" t="s">
        <v>57</v>
      </c>
      <c r="S7" s="17" t="s">
        <v>64</v>
      </c>
      <c r="T7" s="17" t="s">
        <v>186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70</v>
      </c>
      <c r="B9" s="129"/>
      <c r="C9" s="129"/>
      <c r="D9" s="129"/>
      <c r="E9" s="129"/>
      <c r="F9" s="129"/>
      <c r="G9" s="129"/>
      <c r="H9" s="23">
        <v>13525388.79</v>
      </c>
      <c r="I9" s="23">
        <v>13525388.79</v>
      </c>
      <c r="J9" s="23"/>
      <c r="K9" s="23"/>
      <c r="L9" s="23">
        <v>13525388.79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 t="s">
        <v>70</v>
      </c>
      <c r="B10" s="21" t="s">
        <v>188</v>
      </c>
      <c r="C10" s="21" t="s">
        <v>189</v>
      </c>
      <c r="D10" s="21" t="s">
        <v>86</v>
      </c>
      <c r="E10" s="21" t="s">
        <v>152</v>
      </c>
      <c r="F10" s="21" t="s">
        <v>190</v>
      </c>
      <c r="G10" s="21" t="s">
        <v>191</v>
      </c>
      <c r="H10" s="23">
        <v>4051764</v>
      </c>
      <c r="I10" s="23">
        <v>4051764</v>
      </c>
      <c r="J10" s="23"/>
      <c r="K10" s="23"/>
      <c r="L10" s="23">
        <v>4051764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9" t="s">
        <v>70</v>
      </c>
      <c r="B11" s="21" t="s">
        <v>188</v>
      </c>
      <c r="C11" s="21" t="s">
        <v>189</v>
      </c>
      <c r="D11" s="21" t="s">
        <v>86</v>
      </c>
      <c r="E11" s="21" t="s">
        <v>152</v>
      </c>
      <c r="F11" s="21" t="s">
        <v>192</v>
      </c>
      <c r="G11" s="21" t="s">
        <v>193</v>
      </c>
      <c r="H11" s="23">
        <v>642972</v>
      </c>
      <c r="I11" s="23">
        <v>642972</v>
      </c>
      <c r="J11" s="23"/>
      <c r="K11" s="23"/>
      <c r="L11" s="23">
        <v>642972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9" t="s">
        <v>70</v>
      </c>
      <c r="B12" s="21" t="s">
        <v>194</v>
      </c>
      <c r="C12" s="21" t="s">
        <v>195</v>
      </c>
      <c r="D12" s="21" t="s">
        <v>86</v>
      </c>
      <c r="E12" s="21" t="s">
        <v>152</v>
      </c>
      <c r="F12" s="21" t="s">
        <v>196</v>
      </c>
      <c r="G12" s="21" t="s">
        <v>197</v>
      </c>
      <c r="H12" s="23">
        <v>2027940</v>
      </c>
      <c r="I12" s="23">
        <v>2027940</v>
      </c>
      <c r="J12" s="23"/>
      <c r="K12" s="23"/>
      <c r="L12" s="23">
        <v>2027940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9" t="s">
        <v>70</v>
      </c>
      <c r="B13" s="21" t="s">
        <v>198</v>
      </c>
      <c r="C13" s="21" t="s">
        <v>199</v>
      </c>
      <c r="D13" s="21" t="s">
        <v>86</v>
      </c>
      <c r="E13" s="21" t="s">
        <v>152</v>
      </c>
      <c r="F13" s="21" t="s">
        <v>196</v>
      </c>
      <c r="G13" s="21" t="s">
        <v>197</v>
      </c>
      <c r="H13" s="23">
        <v>1260000</v>
      </c>
      <c r="I13" s="23">
        <v>1260000</v>
      </c>
      <c r="J13" s="23"/>
      <c r="K13" s="23"/>
      <c r="L13" s="23">
        <v>1260000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9" t="s">
        <v>70</v>
      </c>
      <c r="B14" s="21" t="s">
        <v>200</v>
      </c>
      <c r="C14" s="21" t="s">
        <v>201</v>
      </c>
      <c r="D14" s="21" t="s">
        <v>86</v>
      </c>
      <c r="E14" s="21" t="s">
        <v>152</v>
      </c>
      <c r="F14" s="21" t="s">
        <v>196</v>
      </c>
      <c r="G14" s="21" t="s">
        <v>197</v>
      </c>
      <c r="H14" s="23">
        <v>991800</v>
      </c>
      <c r="I14" s="23">
        <v>991800</v>
      </c>
      <c r="J14" s="23"/>
      <c r="K14" s="23"/>
      <c r="L14" s="23">
        <v>991800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9" t="s">
        <v>70</v>
      </c>
      <c r="B15" s="21" t="s">
        <v>202</v>
      </c>
      <c r="C15" s="21" t="s">
        <v>203</v>
      </c>
      <c r="D15" s="21" t="s">
        <v>91</v>
      </c>
      <c r="E15" s="21" t="s">
        <v>155</v>
      </c>
      <c r="F15" s="21" t="s">
        <v>204</v>
      </c>
      <c r="G15" s="21" t="s">
        <v>205</v>
      </c>
      <c r="H15" s="23">
        <v>1234316.16</v>
      </c>
      <c r="I15" s="23">
        <v>1234316.16</v>
      </c>
      <c r="J15" s="23"/>
      <c r="K15" s="23"/>
      <c r="L15" s="23">
        <v>1234316.16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9" t="s">
        <v>70</v>
      </c>
      <c r="B16" s="21" t="s">
        <v>202</v>
      </c>
      <c r="C16" s="21" t="s">
        <v>203</v>
      </c>
      <c r="D16" s="21" t="s">
        <v>206</v>
      </c>
      <c r="E16" s="21" t="s">
        <v>207</v>
      </c>
      <c r="F16" s="21" t="s">
        <v>208</v>
      </c>
      <c r="G16" s="21" t="s">
        <v>209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9" t="s">
        <v>70</v>
      </c>
      <c r="B17" s="21" t="s">
        <v>202</v>
      </c>
      <c r="C17" s="21" t="s">
        <v>203</v>
      </c>
      <c r="D17" s="21" t="s">
        <v>210</v>
      </c>
      <c r="E17" s="21" t="s">
        <v>211</v>
      </c>
      <c r="F17" s="21" t="s">
        <v>212</v>
      </c>
      <c r="G17" s="21" t="s">
        <v>213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9" t="s">
        <v>70</v>
      </c>
      <c r="B18" s="21" t="s">
        <v>202</v>
      </c>
      <c r="C18" s="21" t="s">
        <v>203</v>
      </c>
      <c r="D18" s="21" t="s">
        <v>95</v>
      </c>
      <c r="E18" s="21" t="s">
        <v>157</v>
      </c>
      <c r="F18" s="21" t="s">
        <v>212</v>
      </c>
      <c r="G18" s="21" t="s">
        <v>213</v>
      </c>
      <c r="H18" s="23">
        <v>547727.8</v>
      </c>
      <c r="I18" s="23">
        <v>547727.8</v>
      </c>
      <c r="J18" s="23"/>
      <c r="K18" s="23"/>
      <c r="L18" s="23">
        <v>547727.8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9" t="s">
        <v>70</v>
      </c>
      <c r="B19" s="21" t="s">
        <v>202</v>
      </c>
      <c r="C19" s="21" t="s">
        <v>203</v>
      </c>
      <c r="D19" s="21" t="s">
        <v>214</v>
      </c>
      <c r="E19" s="21" t="s">
        <v>215</v>
      </c>
      <c r="F19" s="21" t="s">
        <v>216</v>
      </c>
      <c r="G19" s="21" t="s">
        <v>217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9" t="s">
        <v>70</v>
      </c>
      <c r="B20" s="21" t="s">
        <v>202</v>
      </c>
      <c r="C20" s="21" t="s">
        <v>203</v>
      </c>
      <c r="D20" s="21" t="s">
        <v>86</v>
      </c>
      <c r="E20" s="21" t="s">
        <v>152</v>
      </c>
      <c r="F20" s="21" t="s">
        <v>218</v>
      </c>
      <c r="G20" s="21" t="s">
        <v>219</v>
      </c>
      <c r="H20" s="23">
        <v>54001.33</v>
      </c>
      <c r="I20" s="23">
        <v>54001.33</v>
      </c>
      <c r="J20" s="23"/>
      <c r="K20" s="23"/>
      <c r="L20" s="23">
        <v>54001.33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9" t="s">
        <v>70</v>
      </c>
      <c r="B21" s="21" t="s">
        <v>202</v>
      </c>
      <c r="C21" s="21" t="s">
        <v>203</v>
      </c>
      <c r="D21" s="21" t="s">
        <v>96</v>
      </c>
      <c r="E21" s="21" t="s">
        <v>158</v>
      </c>
      <c r="F21" s="21" t="s">
        <v>218</v>
      </c>
      <c r="G21" s="21" t="s">
        <v>219</v>
      </c>
      <c r="H21" s="23">
        <v>29412</v>
      </c>
      <c r="I21" s="23">
        <v>29412</v>
      </c>
      <c r="J21" s="23"/>
      <c r="K21" s="23"/>
      <c r="L21" s="23">
        <v>29412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9" t="s">
        <v>70</v>
      </c>
      <c r="B22" s="21" t="s">
        <v>202</v>
      </c>
      <c r="C22" s="21" t="s">
        <v>203</v>
      </c>
      <c r="D22" s="21" t="s">
        <v>96</v>
      </c>
      <c r="E22" s="21" t="s">
        <v>158</v>
      </c>
      <c r="F22" s="21" t="s">
        <v>218</v>
      </c>
      <c r="G22" s="21" t="s">
        <v>219</v>
      </c>
      <c r="H22" s="23">
        <v>15428.95</v>
      </c>
      <c r="I22" s="23">
        <v>15428.95</v>
      </c>
      <c r="J22" s="23"/>
      <c r="K22" s="23"/>
      <c r="L22" s="23">
        <v>15428.95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9" t="s">
        <v>70</v>
      </c>
      <c r="B23" s="21" t="s">
        <v>220</v>
      </c>
      <c r="C23" s="21" t="s">
        <v>160</v>
      </c>
      <c r="D23" s="21" t="s">
        <v>100</v>
      </c>
      <c r="E23" s="21" t="s">
        <v>160</v>
      </c>
      <c r="F23" s="21" t="s">
        <v>221</v>
      </c>
      <c r="G23" s="21" t="s">
        <v>160</v>
      </c>
      <c r="H23" s="23">
        <v>925737.12</v>
      </c>
      <c r="I23" s="23">
        <v>925737.12</v>
      </c>
      <c r="J23" s="23"/>
      <c r="K23" s="23"/>
      <c r="L23" s="23">
        <v>925737.12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9" t="s">
        <v>70</v>
      </c>
      <c r="B24" s="21" t="s">
        <v>222</v>
      </c>
      <c r="C24" s="21" t="s">
        <v>223</v>
      </c>
      <c r="D24" s="21" t="s">
        <v>86</v>
      </c>
      <c r="E24" s="21" t="s">
        <v>152</v>
      </c>
      <c r="F24" s="21" t="s">
        <v>224</v>
      </c>
      <c r="G24" s="21" t="s">
        <v>225</v>
      </c>
      <c r="H24" s="23">
        <v>26704.08</v>
      </c>
      <c r="I24" s="23">
        <v>26704.08</v>
      </c>
      <c r="J24" s="23"/>
      <c r="K24" s="23"/>
      <c r="L24" s="23">
        <v>26704.08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9" t="s">
        <v>70</v>
      </c>
      <c r="B25" s="21" t="s">
        <v>226</v>
      </c>
      <c r="C25" s="21" t="s">
        <v>227</v>
      </c>
      <c r="D25" s="21" t="s">
        <v>86</v>
      </c>
      <c r="E25" s="21" t="s">
        <v>152</v>
      </c>
      <c r="F25" s="21" t="s">
        <v>228</v>
      </c>
      <c r="G25" s="21" t="s">
        <v>227</v>
      </c>
      <c r="H25" s="23">
        <v>154289.52</v>
      </c>
      <c r="I25" s="23">
        <v>154289.52</v>
      </c>
      <c r="J25" s="23"/>
      <c r="K25" s="23"/>
      <c r="L25" s="23">
        <v>154289.52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9" t="s">
        <v>70</v>
      </c>
      <c r="B26" s="21" t="s">
        <v>229</v>
      </c>
      <c r="C26" s="21" t="s">
        <v>230</v>
      </c>
      <c r="D26" s="21" t="s">
        <v>86</v>
      </c>
      <c r="E26" s="21" t="s">
        <v>152</v>
      </c>
      <c r="F26" s="21" t="s">
        <v>231</v>
      </c>
      <c r="G26" s="21" t="s">
        <v>232</v>
      </c>
      <c r="H26" s="23">
        <v>119476.83</v>
      </c>
      <c r="I26" s="23">
        <v>119476.83</v>
      </c>
      <c r="J26" s="23"/>
      <c r="K26" s="23"/>
      <c r="L26" s="23">
        <v>119476.83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9" t="s">
        <v>70</v>
      </c>
      <c r="B27" s="21" t="s">
        <v>233</v>
      </c>
      <c r="C27" s="21" t="s">
        <v>234</v>
      </c>
      <c r="D27" s="21" t="s">
        <v>90</v>
      </c>
      <c r="E27" s="21" t="s">
        <v>154</v>
      </c>
      <c r="F27" s="21" t="s">
        <v>235</v>
      </c>
      <c r="G27" s="21" t="s">
        <v>236</v>
      </c>
      <c r="H27" s="23">
        <v>1348683</v>
      </c>
      <c r="I27" s="23">
        <v>1348683</v>
      </c>
      <c r="J27" s="23"/>
      <c r="K27" s="23"/>
      <c r="L27" s="23">
        <v>1348683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9" t="s">
        <v>70</v>
      </c>
      <c r="B28" s="21" t="s">
        <v>237</v>
      </c>
      <c r="C28" s="21" t="s">
        <v>238</v>
      </c>
      <c r="D28" s="21" t="s">
        <v>86</v>
      </c>
      <c r="E28" s="21" t="s">
        <v>152</v>
      </c>
      <c r="F28" s="21" t="s">
        <v>239</v>
      </c>
      <c r="G28" s="21" t="s">
        <v>240</v>
      </c>
      <c r="H28" s="23">
        <v>10176</v>
      </c>
      <c r="I28" s="23">
        <v>10176</v>
      </c>
      <c r="J28" s="23"/>
      <c r="K28" s="23"/>
      <c r="L28" s="23">
        <v>10176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9" t="s">
        <v>70</v>
      </c>
      <c r="B29" s="21" t="s">
        <v>241</v>
      </c>
      <c r="C29" s="21" t="s">
        <v>242</v>
      </c>
      <c r="D29" s="21" t="s">
        <v>86</v>
      </c>
      <c r="E29" s="21" t="s">
        <v>152</v>
      </c>
      <c r="F29" s="21" t="s">
        <v>239</v>
      </c>
      <c r="G29" s="21" t="s">
        <v>240</v>
      </c>
      <c r="H29" s="23">
        <v>84960</v>
      </c>
      <c r="I29" s="23">
        <v>84960</v>
      </c>
      <c r="J29" s="23"/>
      <c r="K29" s="23"/>
      <c r="L29" s="23">
        <v>84960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9" t="s">
        <v>70</v>
      </c>
      <c r="B30" s="21" t="s">
        <v>202</v>
      </c>
      <c r="C30" s="21" t="s">
        <v>203</v>
      </c>
      <c r="D30" s="21" t="s">
        <v>210</v>
      </c>
      <c r="E30" s="21" t="s">
        <v>211</v>
      </c>
      <c r="F30" s="21" t="s">
        <v>243</v>
      </c>
      <c r="G30" s="21" t="s">
        <v>244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33" t="s">
        <v>104</v>
      </c>
      <c r="B31" s="130"/>
      <c r="C31" s="130"/>
      <c r="D31" s="130"/>
      <c r="E31" s="130"/>
      <c r="F31" s="130"/>
      <c r="G31" s="131"/>
      <c r="H31" s="23">
        <v>13525388.79</v>
      </c>
      <c r="I31" s="23">
        <v>13525388.79</v>
      </c>
      <c r="J31" s="23"/>
      <c r="K31" s="23"/>
      <c r="L31" s="23">
        <v>13525388.79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</sheetData>
  <mergeCells count="30">
    <mergeCell ref="A2:W2"/>
    <mergeCell ref="A3:G3"/>
    <mergeCell ref="H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topLeftCell="B1" workbookViewId="0">
      <selection activeCell="J13" sqref="J13"/>
    </sheetView>
  </sheetViews>
  <sheetFormatPr defaultColWidth="9.13888888888889" defaultRowHeight="14.25" customHeight="1"/>
  <cols>
    <col min="1" max="1" width="12.4166666666667" customWidth="1"/>
    <col min="2" max="2" width="30.435185185185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87037037037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"单位名称："&amp;"耿马傣族佤族自治县城关完全小学"</f>
        <v>单位名称：耿马傣族佤族自治县城关完全小学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162</v>
      </c>
    </row>
    <row r="4" ht="18.75" customHeight="1" spans="1:23">
      <c r="A4" s="10" t="s">
        <v>246</v>
      </c>
      <c r="B4" s="11" t="s">
        <v>172</v>
      </c>
      <c r="C4" s="10" t="s">
        <v>173</v>
      </c>
      <c r="D4" s="10" t="s">
        <v>247</v>
      </c>
      <c r="E4" s="11" t="s">
        <v>174</v>
      </c>
      <c r="F4" s="11" t="s">
        <v>175</v>
      </c>
      <c r="G4" s="11" t="s">
        <v>248</v>
      </c>
      <c r="H4" s="11" t="s">
        <v>249</v>
      </c>
      <c r="I4" s="29" t="s">
        <v>55</v>
      </c>
      <c r="J4" s="12" t="s">
        <v>250</v>
      </c>
      <c r="K4" s="13"/>
      <c r="L4" s="13"/>
      <c r="M4" s="14"/>
      <c r="N4" s="12" t="s">
        <v>180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58</v>
      </c>
      <c r="K5" s="120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186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57</v>
      </c>
      <c r="K6" s="93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57</v>
      </c>
      <c r="K7" s="45" t="s">
        <v>251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252</v>
      </c>
      <c r="D9" s="21"/>
      <c r="E9" s="21"/>
      <c r="F9" s="21"/>
      <c r="G9" s="21"/>
      <c r="H9" s="21"/>
      <c r="I9" s="23">
        <v>1181.25</v>
      </c>
      <c r="J9" s="23">
        <v>1181.25</v>
      </c>
      <c r="K9" s="23">
        <v>1181.25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253</v>
      </c>
      <c r="B10" s="117" t="s">
        <v>254</v>
      </c>
      <c r="C10" s="21" t="s">
        <v>252</v>
      </c>
      <c r="D10" s="117" t="s">
        <v>70</v>
      </c>
      <c r="E10" s="117" t="s">
        <v>86</v>
      </c>
      <c r="F10" s="117" t="s">
        <v>152</v>
      </c>
      <c r="G10" s="117" t="s">
        <v>255</v>
      </c>
      <c r="H10" s="117" t="s">
        <v>256</v>
      </c>
      <c r="I10" s="23">
        <v>1181.25</v>
      </c>
      <c r="J10" s="23">
        <v>1181.25</v>
      </c>
      <c r="K10" s="23">
        <v>1181.25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8"/>
      <c r="B11" s="118"/>
      <c r="C11" s="21" t="s">
        <v>257</v>
      </c>
      <c r="D11" s="118"/>
      <c r="E11" s="118"/>
      <c r="F11" s="118"/>
      <c r="G11" s="118"/>
      <c r="H11" s="118"/>
      <c r="I11" s="23">
        <v>3000</v>
      </c>
      <c r="J11" s="23"/>
      <c r="K11" s="23"/>
      <c r="L11" s="23"/>
      <c r="M11" s="23"/>
      <c r="N11" s="23"/>
      <c r="O11" s="23"/>
      <c r="P11" s="23"/>
      <c r="Q11" s="23"/>
      <c r="R11" s="23">
        <v>1191000</v>
      </c>
      <c r="S11" s="23"/>
      <c r="T11" s="23"/>
      <c r="U11" s="23"/>
      <c r="V11" s="23"/>
      <c r="W11" s="23">
        <v>1191000</v>
      </c>
    </row>
    <row r="12" ht="18.75" customHeight="1" spans="1:23">
      <c r="A12" s="117" t="s">
        <v>258</v>
      </c>
      <c r="B12" s="117" t="s">
        <v>259</v>
      </c>
      <c r="C12" s="21" t="s">
        <v>257</v>
      </c>
      <c r="D12" s="117" t="s">
        <v>70</v>
      </c>
      <c r="E12" s="117" t="s">
        <v>103</v>
      </c>
      <c r="F12" s="117" t="s">
        <v>82</v>
      </c>
      <c r="G12" s="117" t="s">
        <v>224</v>
      </c>
      <c r="H12" s="117" t="s">
        <v>225</v>
      </c>
      <c r="I12" s="23">
        <v>3000</v>
      </c>
      <c r="J12" s="23"/>
      <c r="K12" s="23"/>
      <c r="L12" s="23"/>
      <c r="M12" s="23"/>
      <c r="N12" s="23"/>
      <c r="O12" s="23"/>
      <c r="P12" s="23"/>
      <c r="Q12" s="23"/>
      <c r="R12" s="23">
        <v>1191000</v>
      </c>
      <c r="S12" s="23"/>
      <c r="T12" s="23"/>
      <c r="U12" s="23"/>
      <c r="V12" s="23"/>
      <c r="W12" s="23">
        <v>1191000</v>
      </c>
    </row>
    <row r="13" ht="18.75" customHeight="1" spans="1:23">
      <c r="A13" s="33" t="s">
        <v>104</v>
      </c>
      <c r="B13" s="34"/>
      <c r="C13" s="34"/>
      <c r="D13" s="34"/>
      <c r="E13" s="34"/>
      <c r="F13" s="34"/>
      <c r="G13" s="34"/>
      <c r="H13" s="35"/>
      <c r="I13" s="23">
        <v>4181.25</v>
      </c>
      <c r="J13" s="23">
        <v>1181.25</v>
      </c>
      <c r="K13" s="23">
        <v>1181.25</v>
      </c>
      <c r="L13" s="23"/>
      <c r="M13" s="23"/>
      <c r="N13" s="23"/>
      <c r="O13" s="23"/>
      <c r="P13" s="23"/>
      <c r="Q13" s="23"/>
      <c r="R13" s="23">
        <v>1191000</v>
      </c>
      <c r="S13" s="23"/>
      <c r="T13" s="23"/>
      <c r="U13" s="23"/>
      <c r="V13" s="23"/>
      <c r="W13" s="23">
        <v>1191000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showZeros="0" topLeftCell="A11" workbookViewId="0">
      <selection activeCell="G30" sqref="G30"/>
    </sheetView>
  </sheetViews>
  <sheetFormatPr defaultColWidth="9.13888888888889" defaultRowHeight="12" customHeight="1"/>
  <cols>
    <col min="1" max="1" width="34.287037037037" customWidth="1"/>
    <col min="2" max="2" width="48" customWidth="1"/>
    <col min="3" max="5" width="18.287037037037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5" t="s">
        <v>260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"单位名称："&amp;"耿马傣族佤族自治县城关完全小学"</f>
        <v>单位名称：耿马傣族佤族自治县城关完全小学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261</v>
      </c>
      <c r="B4" s="45" t="s">
        <v>262</v>
      </c>
      <c r="C4" s="45" t="s">
        <v>263</v>
      </c>
      <c r="D4" s="45" t="s">
        <v>264</v>
      </c>
      <c r="E4" s="45" t="s">
        <v>265</v>
      </c>
      <c r="F4" s="52" t="s">
        <v>266</v>
      </c>
      <c r="G4" s="45" t="s">
        <v>267</v>
      </c>
      <c r="H4" s="52" t="s">
        <v>268</v>
      </c>
      <c r="I4" s="52" t="s">
        <v>269</v>
      </c>
      <c r="J4" s="45" t="s">
        <v>270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2" t="s">
        <v>257</v>
      </c>
      <c r="B7" s="21" t="s">
        <v>271</v>
      </c>
      <c r="C7" s="21" t="s">
        <v>272</v>
      </c>
      <c r="D7" s="21" t="s">
        <v>273</v>
      </c>
      <c r="E7" s="32" t="s">
        <v>274</v>
      </c>
      <c r="F7" s="21" t="s">
        <v>275</v>
      </c>
      <c r="G7" s="32" t="s">
        <v>276</v>
      </c>
      <c r="H7" s="21" t="s">
        <v>277</v>
      </c>
      <c r="I7" s="21" t="s">
        <v>278</v>
      </c>
      <c r="J7" s="32" t="s">
        <v>279</v>
      </c>
    </row>
    <row r="8" ht="18.75" customHeight="1" spans="1:10">
      <c r="A8" s="202" t="s">
        <v>257</v>
      </c>
      <c r="B8" s="21" t="s">
        <v>271</v>
      </c>
      <c r="C8" s="21" t="s">
        <v>272</v>
      </c>
      <c r="D8" s="21" t="s">
        <v>273</v>
      </c>
      <c r="E8" s="32" t="s">
        <v>280</v>
      </c>
      <c r="F8" s="21" t="s">
        <v>275</v>
      </c>
      <c r="G8" s="32" t="s">
        <v>281</v>
      </c>
      <c r="H8" s="21" t="s">
        <v>277</v>
      </c>
      <c r="I8" s="21" t="s">
        <v>278</v>
      </c>
      <c r="J8" s="32" t="s">
        <v>279</v>
      </c>
    </row>
    <row r="9" ht="18.75" customHeight="1" spans="1:10">
      <c r="A9" s="202" t="s">
        <v>257</v>
      </c>
      <c r="B9" s="21" t="s">
        <v>271</v>
      </c>
      <c r="C9" s="21" t="s">
        <v>272</v>
      </c>
      <c r="D9" s="21" t="s">
        <v>282</v>
      </c>
      <c r="E9" s="32" t="s">
        <v>283</v>
      </c>
      <c r="F9" s="21" t="s">
        <v>275</v>
      </c>
      <c r="G9" s="32" t="s">
        <v>284</v>
      </c>
      <c r="H9" s="21" t="s">
        <v>285</v>
      </c>
      <c r="I9" s="21" t="s">
        <v>278</v>
      </c>
      <c r="J9" s="32" t="s">
        <v>279</v>
      </c>
    </row>
    <row r="10" ht="18.75" customHeight="1" spans="1:10">
      <c r="A10" s="202" t="s">
        <v>257</v>
      </c>
      <c r="B10" s="21" t="s">
        <v>271</v>
      </c>
      <c r="C10" s="21" t="s">
        <v>272</v>
      </c>
      <c r="D10" s="21" t="s">
        <v>286</v>
      </c>
      <c r="E10" s="32" t="s">
        <v>287</v>
      </c>
      <c r="F10" s="21" t="s">
        <v>275</v>
      </c>
      <c r="G10" s="32" t="s">
        <v>288</v>
      </c>
      <c r="H10" s="21" t="s">
        <v>285</v>
      </c>
      <c r="I10" s="21" t="s">
        <v>278</v>
      </c>
      <c r="J10" s="32" t="s">
        <v>279</v>
      </c>
    </row>
    <row r="11" ht="18.75" customHeight="1" spans="1:10">
      <c r="A11" s="202" t="s">
        <v>257</v>
      </c>
      <c r="B11" s="21" t="s">
        <v>271</v>
      </c>
      <c r="C11" s="21" t="s">
        <v>272</v>
      </c>
      <c r="D11" s="21" t="s">
        <v>289</v>
      </c>
      <c r="E11" s="32" t="s">
        <v>290</v>
      </c>
      <c r="F11" s="21" t="s">
        <v>291</v>
      </c>
      <c r="G11" s="32" t="s">
        <v>292</v>
      </c>
      <c r="H11" s="21" t="s">
        <v>293</v>
      </c>
      <c r="I11" s="21" t="s">
        <v>278</v>
      </c>
      <c r="J11" s="32" t="s">
        <v>279</v>
      </c>
    </row>
    <row r="12" ht="18.75" customHeight="1" spans="1:10">
      <c r="A12" s="202" t="s">
        <v>257</v>
      </c>
      <c r="B12" s="21" t="s">
        <v>271</v>
      </c>
      <c r="C12" s="21" t="s">
        <v>294</v>
      </c>
      <c r="D12" s="21" t="s">
        <v>295</v>
      </c>
      <c r="E12" s="32" t="s">
        <v>296</v>
      </c>
      <c r="F12" s="21" t="s">
        <v>291</v>
      </c>
      <c r="G12" s="32" t="s">
        <v>297</v>
      </c>
      <c r="H12" s="21"/>
      <c r="I12" s="21" t="s">
        <v>298</v>
      </c>
      <c r="J12" s="32" t="s">
        <v>299</v>
      </c>
    </row>
    <row r="13" ht="18.75" customHeight="1" spans="1:10">
      <c r="A13" s="202" t="s">
        <v>257</v>
      </c>
      <c r="B13" s="21" t="s">
        <v>271</v>
      </c>
      <c r="C13" s="21" t="s">
        <v>294</v>
      </c>
      <c r="D13" s="21" t="s">
        <v>300</v>
      </c>
      <c r="E13" s="32" t="s">
        <v>301</v>
      </c>
      <c r="F13" s="21" t="s">
        <v>291</v>
      </c>
      <c r="G13" s="32" t="s">
        <v>301</v>
      </c>
      <c r="H13" s="21"/>
      <c r="I13" s="21" t="s">
        <v>298</v>
      </c>
      <c r="J13" s="32" t="s">
        <v>299</v>
      </c>
    </row>
    <row r="14" ht="18.75" customHeight="1" spans="1:10">
      <c r="A14" s="202" t="s">
        <v>257</v>
      </c>
      <c r="B14" s="21" t="s">
        <v>271</v>
      </c>
      <c r="C14" s="21" t="s">
        <v>302</v>
      </c>
      <c r="D14" s="21" t="s">
        <v>303</v>
      </c>
      <c r="E14" s="32" t="s">
        <v>304</v>
      </c>
      <c r="F14" s="21" t="s">
        <v>275</v>
      </c>
      <c r="G14" s="32" t="s">
        <v>284</v>
      </c>
      <c r="H14" s="21" t="s">
        <v>285</v>
      </c>
      <c r="I14" s="21" t="s">
        <v>278</v>
      </c>
      <c r="J14" s="32" t="s">
        <v>148</v>
      </c>
    </row>
    <row r="15" ht="18.75" customHeight="1" spans="1:10">
      <c r="A15" s="202" t="s">
        <v>257</v>
      </c>
      <c r="B15" s="21" t="s">
        <v>271</v>
      </c>
      <c r="C15" s="21" t="s">
        <v>302</v>
      </c>
      <c r="D15" s="21" t="s">
        <v>303</v>
      </c>
      <c r="E15" s="32" t="s">
        <v>305</v>
      </c>
      <c r="F15" s="21" t="s">
        <v>275</v>
      </c>
      <c r="G15" s="32" t="s">
        <v>284</v>
      </c>
      <c r="H15" s="21" t="s">
        <v>285</v>
      </c>
      <c r="I15" s="21" t="s">
        <v>278</v>
      </c>
      <c r="J15" s="32" t="s">
        <v>148</v>
      </c>
    </row>
    <row r="16" ht="18.75" customHeight="1" spans="1:10">
      <c r="A16" s="202" t="s">
        <v>252</v>
      </c>
      <c r="B16" s="21" t="s">
        <v>306</v>
      </c>
      <c r="C16" s="21" t="s">
        <v>272</v>
      </c>
      <c r="D16" s="21" t="s">
        <v>273</v>
      </c>
      <c r="E16" s="32" t="s">
        <v>307</v>
      </c>
      <c r="F16" s="21" t="s">
        <v>291</v>
      </c>
      <c r="G16" s="32" t="s">
        <v>308</v>
      </c>
      <c r="H16" s="21" t="s">
        <v>277</v>
      </c>
      <c r="I16" s="21" t="s">
        <v>278</v>
      </c>
      <c r="J16" s="32" t="s">
        <v>309</v>
      </c>
    </row>
    <row r="17" ht="18.75" customHeight="1" spans="1:10">
      <c r="A17" s="202" t="s">
        <v>252</v>
      </c>
      <c r="B17" s="21" t="s">
        <v>306</v>
      </c>
      <c r="C17" s="21" t="s">
        <v>272</v>
      </c>
      <c r="D17" s="21" t="s">
        <v>282</v>
      </c>
      <c r="E17" s="32" t="s">
        <v>310</v>
      </c>
      <c r="F17" s="21" t="s">
        <v>291</v>
      </c>
      <c r="G17" s="32" t="s">
        <v>311</v>
      </c>
      <c r="H17" s="21" t="s">
        <v>285</v>
      </c>
      <c r="I17" s="21" t="s">
        <v>278</v>
      </c>
      <c r="J17" s="32" t="s">
        <v>279</v>
      </c>
    </row>
    <row r="18" ht="18.75" customHeight="1" spans="1:10">
      <c r="A18" s="202" t="s">
        <v>252</v>
      </c>
      <c r="B18" s="21" t="s">
        <v>306</v>
      </c>
      <c r="C18" s="21" t="s">
        <v>272</v>
      </c>
      <c r="D18" s="21" t="s">
        <v>286</v>
      </c>
      <c r="E18" s="32" t="s">
        <v>287</v>
      </c>
      <c r="F18" s="21" t="s">
        <v>275</v>
      </c>
      <c r="G18" s="32" t="s">
        <v>288</v>
      </c>
      <c r="H18" s="21" t="s">
        <v>285</v>
      </c>
      <c r="I18" s="21" t="s">
        <v>278</v>
      </c>
      <c r="J18" s="32" t="s">
        <v>279</v>
      </c>
    </row>
    <row r="19" ht="18.75" customHeight="1" spans="1:10">
      <c r="A19" s="202" t="s">
        <v>252</v>
      </c>
      <c r="B19" s="21" t="s">
        <v>306</v>
      </c>
      <c r="C19" s="21" t="s">
        <v>272</v>
      </c>
      <c r="D19" s="21" t="s">
        <v>289</v>
      </c>
      <c r="E19" s="32" t="s">
        <v>290</v>
      </c>
      <c r="F19" s="21" t="s">
        <v>291</v>
      </c>
      <c r="G19" s="32" t="s">
        <v>312</v>
      </c>
      <c r="H19" s="21" t="s">
        <v>293</v>
      </c>
      <c r="I19" s="21" t="s">
        <v>278</v>
      </c>
      <c r="J19" s="32" t="s">
        <v>279</v>
      </c>
    </row>
    <row r="20" ht="18.75" customHeight="1" spans="1:10">
      <c r="A20" s="202" t="s">
        <v>252</v>
      </c>
      <c r="B20" s="21" t="s">
        <v>306</v>
      </c>
      <c r="C20" s="21" t="s">
        <v>294</v>
      </c>
      <c r="D20" s="21" t="s">
        <v>295</v>
      </c>
      <c r="E20" s="32" t="s">
        <v>313</v>
      </c>
      <c r="F20" s="21" t="s">
        <v>275</v>
      </c>
      <c r="G20" s="32" t="s">
        <v>284</v>
      </c>
      <c r="H20" s="21" t="s">
        <v>285</v>
      </c>
      <c r="I20" s="21" t="s">
        <v>278</v>
      </c>
      <c r="J20" s="32" t="s">
        <v>299</v>
      </c>
    </row>
    <row r="21" ht="18.75" customHeight="1" spans="1:10">
      <c r="A21" s="202" t="s">
        <v>252</v>
      </c>
      <c r="B21" s="21" t="s">
        <v>306</v>
      </c>
      <c r="C21" s="21" t="s">
        <v>294</v>
      </c>
      <c r="D21" s="21" t="s">
        <v>300</v>
      </c>
      <c r="E21" s="32" t="s">
        <v>314</v>
      </c>
      <c r="F21" s="21" t="s">
        <v>275</v>
      </c>
      <c r="G21" s="32" t="s">
        <v>288</v>
      </c>
      <c r="H21" s="21" t="s">
        <v>285</v>
      </c>
      <c r="I21" s="21" t="s">
        <v>278</v>
      </c>
      <c r="J21" s="32" t="s">
        <v>299</v>
      </c>
    </row>
    <row r="22" ht="18.75" customHeight="1" spans="1:10">
      <c r="A22" s="202" t="s">
        <v>252</v>
      </c>
      <c r="B22" s="21" t="s">
        <v>306</v>
      </c>
      <c r="C22" s="21" t="s">
        <v>302</v>
      </c>
      <c r="D22" s="21" t="s">
        <v>303</v>
      </c>
      <c r="E22" s="32" t="s">
        <v>304</v>
      </c>
      <c r="F22" s="21" t="s">
        <v>275</v>
      </c>
      <c r="G22" s="32" t="s">
        <v>288</v>
      </c>
      <c r="H22" s="21" t="s">
        <v>285</v>
      </c>
      <c r="I22" s="21" t="s">
        <v>278</v>
      </c>
      <c r="J22" s="32" t="s">
        <v>148</v>
      </c>
    </row>
    <row r="23" ht="18.75" customHeight="1" spans="1:10">
      <c r="A23" s="202" t="s">
        <v>252</v>
      </c>
      <c r="B23" s="21" t="s">
        <v>306</v>
      </c>
      <c r="C23" s="21" t="s">
        <v>302</v>
      </c>
      <c r="D23" s="21" t="s">
        <v>303</v>
      </c>
      <c r="E23" s="32" t="s">
        <v>315</v>
      </c>
      <c r="F23" s="21" t="s">
        <v>275</v>
      </c>
      <c r="G23" s="32" t="s">
        <v>288</v>
      </c>
      <c r="H23" s="21" t="s">
        <v>285</v>
      </c>
      <c r="I23" s="21" t="s">
        <v>278</v>
      </c>
      <c r="J23" s="32" t="s">
        <v>148</v>
      </c>
    </row>
  </sheetData>
  <mergeCells count="6">
    <mergeCell ref="A2:J2"/>
    <mergeCell ref="A3:H3"/>
    <mergeCell ref="A7:A15"/>
    <mergeCell ref="A16:A23"/>
    <mergeCell ref="B7:B15"/>
    <mergeCell ref="B16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2025-02-08T01:12:00Z</dcterms:created>
  <dcterms:modified xsi:type="dcterms:W3CDTF">2025-02-18T05:33:15Z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634443D3EC214CFE879CE9EC9C05F7AC_12</vt:lpwstr>
  </property>
  <property fmtid="{D5CDD505-2E9C-101B-9397-08002B2CF9AE}" pid="3" name="KSOProductBuildVer">
    <vt:lpwstr>2052-12.1.0.18334</vt:lpwstr>
  </property>
</Properties>
</file>