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3" windowHeight="8080" firstSheet="9" activeTab="1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<sst xmlns="http://schemas.openxmlformats.org/spreadsheetml/2006/main" count="1266" uniqueCount="436">
  <si>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</si>
  <si>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</si>
  <si>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</si>
  <si>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</si>
  <si>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</si>
  <si>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</si>
  <si>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</si>
  <si>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</si>
  <si>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</si>
  <si>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</si>
  <si>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</si>
  <si>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</si>
  <si>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</si>
  <si>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</si>
  <si>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</si>
  <si>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</si>
  <si>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</si>
  <si>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</si>
  <si>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</si>
  <si>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</si>
  <si>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</si>
  <si>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</si>
  <si>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</si>
  <si>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</si>
  <si>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</si>
  <si>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</si>
  <si>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</si>
  <si>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</si>
  <si>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</si>
  <si>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</si>
  <si>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</si>
  <si>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</si>
  <si>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</si>
  <si>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</si>
  <si>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</si>
  <si>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</si>
  <si>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</si>
  <si>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</si>
  <si>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</si>
  <si>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</si>
  <si>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</si>
  <si>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</si>
  <si>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</si>
  <si>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</si>
  <si>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</si>
  <si>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</si>
  <si>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</si>
  <si>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</si>
  <si>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</si>
  <si>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</si>
  <si>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</si>
  <si>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</si>
  <si>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</si>
  <si>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</si>
  <si>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</si>
  <si>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</si>
  <si>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</si>
  <si>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</si>
  <si>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</si>
  <si>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</si>
  <si>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</si>
  <si>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</si>
  <si>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</si>
  <si>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</si>
  <si>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</si>
  <si>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</si>
  <si>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</si>
  <si>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</si>
  <si>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</si>
  <si>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105016</t>
  </si>
  <si>
    <t>耿马傣族佤族自治县勐永镇中心校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</si>
  <si>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</si>
  <si>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</si>
  <si>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</si>
  <si>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</si>
  <si>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</si>
  <si>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</si>
  <si>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</si>
  <si>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</si>
  <si>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</si>
  <si>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</si>
  <si>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</si>
  <si>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</si>
  <si>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</si>
  <si>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</si>
  <si>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</si>
  <si>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2050201</t>
  </si>
  <si>
    <t>2050202</t>
  </si>
  <si>
    <t>20509</t>
  </si>
  <si>
    <t>2050999</t>
  </si>
  <si>
    <t>208</t>
  </si>
  <si>
    <t>社会保障和就业支出</t>
  </si>
  <si>
    <t>20805</t>
  </si>
  <si>
    <t>2080502</t>
  </si>
  <si>
    <t>2080505</t>
  </si>
  <si>
    <t>20808</t>
  </si>
  <si>
    <t>2080801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</si>
  <si>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</si>
  <si>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</si>
  <si>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</si>
  <si>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</si>
  <si>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</si>
  <si>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</si>
  <si>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</si>
  <si>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</si>
  <si>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</si>
  <si>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</si>
  <si>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</si>
  <si>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</si>
  <si>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</si>
  <si>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</si>
  <si>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</si>
  <si>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</si>
  <si>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</si>
  <si>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</si>
  <si>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</si>
  <si>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</si>
  <si>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</si>
  <si>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</si>
  <si>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</si>
  <si>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</si>
  <si>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</si>
  <si>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</si>
  <si>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</si>
  <si>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</si>
  <si>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</si>
  <si>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</si>
  <si>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</si>
  <si>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</si>
  <si>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</si>
  <si>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</si>
  <si>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</si>
  <si>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</si>
  <si>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</si>
  <si>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</si>
  <si>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</si>
  <si>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</si>
  <si>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</si>
  <si>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</si>
  <si>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</si>
  <si>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</si>
  <si>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</si>
  <si>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</si>
  <si>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</si>
  <si>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</si>
  <si>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</si>
  <si>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</si>
  <si>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</si>
  <si>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</si>
  <si>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</si>
  <si>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</si>
  <si>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</si>
  <si>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</si>
  <si>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</si>
  <si>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</si>
  <si>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</si>
  <si>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</si>
  <si>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学前教育</t>
  </si>
  <si>
    <t>小学教育</t>
  </si>
  <si>
    <t>教育费附加安排的支出</t>
  </si>
  <si>
    <t>其他教育费附加安排的支出</t>
  </si>
  <si>
    <t>行政事业单位养老支出</t>
  </si>
  <si>
    <t>事业单位离退休</t>
  </si>
  <si>
    <t>机关事业单位基本养老保险缴费支出</t>
  </si>
  <si>
    <t>抚恤</t>
  </si>
  <si>
    <t>死亡抚恤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</si>
  <si>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</si>
  <si>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</si>
  <si>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</si>
  <si>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</si>
  <si>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</si>
  <si>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</si>
  <si>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</si>
  <si>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</si>
  <si>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</si>
  <si>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</si>
  <si>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</si>
  <si>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</si>
  <si>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</si>
  <si>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注：因本单位无一般公共预算“三公”经费预算支出，故本表无数据。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</si>
  <si>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</si>
  <si>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</si>
  <si>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</si>
  <si>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</si>
  <si>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</si>
  <si>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</si>
  <si>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</si>
  <si>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</si>
  <si>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</si>
  <si>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</si>
  <si>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</si>
  <si>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</si>
  <si>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</si>
  <si>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</si>
  <si>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</si>
  <si>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</si>
  <si>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</si>
  <si>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</si>
  <si>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530926210000000001488</t>
  </si>
  <si>
    <t>事业人员工资支出</t>
  </si>
  <si>
    <t>30101</t>
  </si>
  <si>
    <t>基本工资</t>
  </si>
  <si>
    <t>30102</t>
  </si>
  <si>
    <t>津贴补贴</t>
  </si>
  <si>
    <t>530926241100002327030</t>
  </si>
  <si>
    <t>乡镇岗位补贴（事业）</t>
  </si>
  <si>
    <t>530926231100001442689</t>
  </si>
  <si>
    <t>集中连片乡村教师生活补助</t>
  </si>
  <si>
    <t>530926231100001442679</t>
  </si>
  <si>
    <t>奖励性绩效工资</t>
  </si>
  <si>
    <t>30107</t>
  </si>
  <si>
    <t>绩效工资</t>
  </si>
  <si>
    <t>530926231100001442691</t>
  </si>
  <si>
    <t>事业人员绩效工资（2017年提高部分）</t>
  </si>
  <si>
    <t>530926231100001442676</t>
  </si>
  <si>
    <t>基础性绩效工资</t>
  </si>
  <si>
    <t>530926210000000001489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</si>
  <si>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</si>
  <si>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</si>
  <si>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</si>
  <si>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</si>
  <si>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</si>
  <si>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</si>
  <si>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</si>
  <si>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</si>
  <si>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</si>
  <si>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</si>
  <si>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</si>
  <si>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</si>
  <si>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</si>
  <si>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</si>
  <si>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</si>
  <si>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</si>
  <si>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</si>
  <si>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530926210000000001491</t>
  </si>
  <si>
    <t>30113</t>
  </si>
  <si>
    <t>530926231100001442698</t>
  </si>
  <si>
    <t>学前教育公用经费</t>
  </si>
  <si>
    <t>30201</t>
  </si>
  <si>
    <t>办公费</t>
  </si>
  <si>
    <t>530926231100001442695</t>
  </si>
  <si>
    <t>城乡小学生均公用经费</t>
  </si>
  <si>
    <t>530926210000000001495</t>
  </si>
  <si>
    <t>工会经费</t>
  </si>
  <si>
    <t>30228</t>
  </si>
  <si>
    <t>530926251100003803590</t>
  </si>
  <si>
    <t>残疾人就业保障金</t>
  </si>
  <si>
    <t>30299</t>
  </si>
  <si>
    <t>其他商品和服务支出</t>
  </si>
  <si>
    <t>530926210000000001492</t>
  </si>
  <si>
    <t>离退休费</t>
  </si>
  <si>
    <t>30302</t>
  </si>
  <si>
    <t>退休费</t>
  </si>
  <si>
    <t>530926231100001442682</t>
  </si>
  <si>
    <t>公益性岗位住房公积金</t>
  </si>
  <si>
    <t>30305</t>
  </si>
  <si>
    <t>生活补助</t>
  </si>
  <si>
    <t>530926231100001442681</t>
  </si>
  <si>
    <t>代课教师</t>
  </si>
  <si>
    <t>530926231100001442684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</si>
  <si>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</si>
  <si>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</si>
  <si>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</si>
  <si>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</si>
  <si>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</si>
  <si>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</si>
  <si>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</si>
  <si>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</si>
  <si>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</si>
  <si>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</si>
  <si>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教育收费专项资金</t>
  </si>
  <si>
    <t>事业发展类</t>
  </si>
  <si>
    <t>530926251100003817248</t>
  </si>
  <si>
    <t>30231</t>
  </si>
  <si>
    <t>公务用车运行维护费</t>
  </si>
  <si>
    <t>课后延时服务专项资金</t>
  </si>
  <si>
    <t>530926251100003811712</t>
  </si>
  <si>
    <t>30226</t>
  </si>
  <si>
    <t>劳务费</t>
  </si>
  <si>
    <t>勤工俭学专项资金</t>
  </si>
  <si>
    <t>530926251100003811613</t>
  </si>
  <si>
    <t>县级配套学生资助专项资金</t>
  </si>
  <si>
    <t>民生类</t>
  </si>
  <si>
    <t>530926251100003817249</t>
  </si>
  <si>
    <t>30308</t>
  </si>
  <si>
    <t>助学金</t>
  </si>
  <si>
    <t>自有专项资金</t>
  </si>
  <si>
    <t>530926251100003817250</t>
  </si>
  <si>
    <t>自有资金食堂伙食费资金</t>
  </si>
  <si>
    <t>530926251100003817236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</si>
  <si>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</si>
  <si>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</si>
  <si>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</si>
  <si>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</si>
  <si>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</si>
  <si>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</si>
  <si>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</si>
  <si>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</si>
  <si>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</si>
  <si>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</si>
  <si>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</si>
  <si>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学前教育经费用于教学教材购置、设备购置、校园零星修缮、日常运营等方面，以保障幼儿园教育的基本质量和服务水平。</t>
  </si>
  <si>
    <t>产出指标</t>
  </si>
  <si>
    <t>数量指标</t>
  </si>
  <si>
    <t>在校生人数</t>
  </si>
  <si>
    <t>&gt;</t>
  </si>
  <si>
    <t>250</t>
  </si>
  <si>
    <t>人</t>
  </si>
  <si>
    <t>定量指标</t>
  </si>
  <si>
    <t>云南省行政事业性收费单位信息表</t>
  </si>
  <si>
    <t>质量指标</t>
  </si>
  <si>
    <t>公用经费使用合规率</t>
  </si>
  <si>
    <t>&gt;=</t>
  </si>
  <si>
    <t>95</t>
  </si>
  <si>
    <t>%</t>
  </si>
  <si>
    <t>定性指标</t>
  </si>
  <si>
    <t>时效指标</t>
  </si>
  <si>
    <t>补助资金到位及时率</t>
  </si>
  <si>
    <t>98</t>
  </si>
  <si>
    <t>成本指标</t>
  </si>
  <si>
    <t>经济成本指标</t>
  </si>
  <si>
    <t>=</t>
  </si>
  <si>
    <t>600</t>
  </si>
  <si>
    <t>元/学年</t>
  </si>
  <si>
    <t>效益指标</t>
  </si>
  <si>
    <t>可持续影响</t>
  </si>
  <si>
    <t>保障教育教学工作正常运转</t>
  </si>
  <si>
    <t>正常运转</t>
  </si>
  <si>
    <t>满意度指标</t>
  </si>
  <si>
    <t>服务对象满意度</t>
  </si>
  <si>
    <t>学校和老师满意度</t>
  </si>
  <si>
    <t>家长和学生满意度</t>
  </si>
  <si>
    <t>按时拨付资金，保障学校食堂正常运营。</t>
  </si>
  <si>
    <t>开展勤工俭学学校数</t>
  </si>
  <si>
    <t>1.00</t>
  </si>
  <si>
    <t>所</t>
  </si>
  <si>
    <t>开展勤工俭学活动学生数</t>
  </si>
  <si>
    <t>714</t>
  </si>
  <si>
    <t>经费使用规范性</t>
  </si>
  <si>
    <t>100</t>
  </si>
  <si>
    <t>资金当年到位率</t>
  </si>
  <si>
    <t>社会效益</t>
  </si>
  <si>
    <t>提升食堂管理</t>
  </si>
  <si>
    <t>有效</t>
  </si>
  <si>
    <t>学校、学生、家长满意度</t>
  </si>
  <si>
    <t>按相关政策要求实施好困难学生生活补助工作，改善家庭经济困难学生生活水平。</t>
  </si>
  <si>
    <t>义务教育受助学生人数</t>
  </si>
  <si>
    <t>1840</t>
  </si>
  <si>
    <t>县级配套学生资助金</t>
  </si>
  <si>
    <t>学前教育受助学生人数</t>
  </si>
  <si>
    <t>300</t>
  </si>
  <si>
    <t>学生资助金覆盖率</t>
  </si>
  <si>
    <t>资金到位及时率</t>
  </si>
  <si>
    <t>143583.3</t>
  </si>
  <si>
    <t>元</t>
  </si>
  <si>
    <t>政策的知晓度</t>
  </si>
  <si>
    <t>家庭贫困学生入学率</t>
  </si>
  <si>
    <t>按时发放资金，专款专用。</t>
  </si>
  <si>
    <t>课后服务学生人数</t>
  </si>
  <si>
    <t>3039</t>
  </si>
  <si>
    <t>义务教育阶段课后延时服务专项资金</t>
  </si>
  <si>
    <t>参与课后服务学校数</t>
  </si>
  <si>
    <t>12</t>
  </si>
  <si>
    <t>课后服务学生覆盖率</t>
  </si>
  <si>
    <t>获得补助教师覆盖率</t>
  </si>
  <si>
    <t>课后延时发放及时率</t>
  </si>
  <si>
    <t>90</t>
  </si>
  <si>
    <t>促进学生全面发展</t>
  </si>
  <si>
    <t>减轻学生和家长负担</t>
  </si>
  <si>
    <t>税务部门返还的办税手续费，按规定记入其他收入，用于单位办公支出。</t>
  </si>
  <si>
    <t>代扣个人所得税教职工数</t>
  </si>
  <si>
    <t>182</t>
  </si>
  <si>
    <t>国家税务总局关于印发《个人所得税代扣代缴暂行办法》的通知</t>
  </si>
  <si>
    <t>经费支出合规率</t>
  </si>
  <si>
    <t>3600</t>
  </si>
  <si>
    <t>按时足额上缴个人所得税</t>
  </si>
  <si>
    <t>按时</t>
  </si>
  <si>
    <t>按单位自定收费标准收取学生伙食费，提高学生营养均衡。</t>
  </si>
  <si>
    <t>学生数</t>
  </si>
  <si>
    <t>612</t>
  </si>
  <si>
    <t>上交学生伙食费学生数</t>
  </si>
  <si>
    <t>采购食材新鲜合格</t>
  </si>
  <si>
    <t>新鲜合格</t>
  </si>
  <si>
    <t>达标</t>
  </si>
  <si>
    <t>每天2餐伙食</t>
  </si>
  <si>
    <t>次</t>
  </si>
  <si>
    <t>每天2餐，提供中餐、午餐</t>
  </si>
  <si>
    <t>提高住校生膳食营养均衡</t>
  </si>
  <si>
    <t>学生和家长满意度</t>
  </si>
  <si>
    <t>85</t>
  </si>
  <si>
    <t>学生和家长的满意度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</si>
  <si>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</si>
  <si>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</si>
  <si>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</si>
  <si>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</si>
  <si>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注：因本单位没有部门政府性基金预算支出，故本表无数据。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</si>
  <si>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</si>
  <si>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</si>
  <si>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</si>
  <si>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</si>
  <si>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</si>
  <si>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</si>
  <si>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</si>
  <si>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</si>
  <si>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</si>
  <si>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</si>
  <si>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注：因本单位没有部门政府采购支出，故本表无数据。</t>
  </si>
  <si>
    <t>预算08表</t>
  </si>
  <si>
    <t>政府购买服务项目</t>
  </si>
  <si>
    <t>政府购买服务目录</t>
  </si>
  <si>
    <t>注：因本单位没有部门政府购买服务支出，故本表无数据。</t>
  </si>
  <si>
    <t>预算09-1表</t>
  </si>
  <si>
    <t>单位名称（项目）</t>
  </si>
  <si>
    <t>地区</t>
  </si>
  <si>
    <t>政府性基金</t>
  </si>
  <si>
    <t>-</t>
  </si>
  <si>
    <t>注：因本单位没有县对下转移支付，故本表无数据。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</si>
  <si>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</si>
  <si>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</si>
  <si>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</si>
  <si>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</si>
  <si>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</si>
  <si>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</si>
  <si>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</si>
  <si>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</si>
  <si>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</si>
  <si>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</si>
  <si>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</si>
  <si>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</si>
  <si>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注：因本单位没有转移支付补助项目支出，故本表无数据。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</si>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</sst>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6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A2" workbookViewId="0">
      <selection activeCell="B12" sqref="B12"/>
    </sheetView>
  </sheetViews>
  <sheetFormatPr defaultColWidth="9.14018691588785" defaultRowHeight="12" customHeight="1" outlineLevelCol="3"/>
  <cols>
    <col min="1" max="1" width="31.8504672897196" customWidth="1"/>
    <col min="2" max="2" width="35.5700934579439" customWidth="1"/>
    <col min="3" max="3" width="36.5700934579439" customWidth="1"/>
    <col min="4" max="4" width="33.8504672897196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194"/>
      <c r="C2" s="194"/>
      <c r="D2" s="194"/>
    </row>
    <row r="3" ht="18.75" customHeight="1" spans="1:4">
      <c r="A3" s="40" t="str">
        <f>"单位名称："&amp;"耿马傣族佤族自治县勐永镇中心校"</f>
        <v>单位名称：耿马傣族佤族自治县勐永镇中心校</v>
      </c>
      <c r="B3" s="195"/>
      <c r="C3" s="19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8" t="s">
        <v>6</v>
      </c>
      <c r="B7" s="23">
        <v>34986044.73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196" t="s">
        <v>14</v>
      </c>
      <c r="B11" s="23">
        <v>4506400</v>
      </c>
      <c r="C11" s="155" t="s">
        <v>15</v>
      </c>
      <c r="D11" s="23">
        <v>28792428.22</v>
      </c>
    </row>
    <row r="12" ht="18.75" customHeight="1" spans="1:4">
      <c r="A12" s="158" t="s">
        <v>16</v>
      </c>
      <c r="B12" s="23"/>
      <c r="C12" s="157" t="s">
        <v>17</v>
      </c>
      <c r="D12" s="23"/>
    </row>
    <row r="13" ht="18.75" customHeight="1" spans="1:4">
      <c r="A13" s="158" t="s">
        <v>18</v>
      </c>
      <c r="B13" s="23"/>
      <c r="C13" s="157" t="s">
        <v>19</v>
      </c>
      <c r="D13" s="23"/>
    </row>
    <row r="14" ht="18.75" customHeight="1" spans="1:4">
      <c r="A14" s="158" t="s">
        <v>20</v>
      </c>
      <c r="B14" s="23"/>
      <c r="C14" s="157" t="s">
        <v>21</v>
      </c>
      <c r="D14" s="23">
        <v>4161225.77</v>
      </c>
    </row>
    <row r="15" ht="18.75" customHeight="1" spans="1:4">
      <c r="A15" s="158" t="s">
        <v>22</v>
      </c>
      <c r="B15" s="23"/>
      <c r="C15" s="157" t="s">
        <v>23</v>
      </c>
      <c r="D15" s="23">
        <v>1444688.72</v>
      </c>
    </row>
    <row r="16" ht="18.75" customHeight="1" spans="1:4">
      <c r="A16" s="158" t="s">
        <v>24</v>
      </c>
      <c r="B16" s="23">
        <v>4506400</v>
      </c>
      <c r="C16" s="158" t="s">
        <v>25</v>
      </c>
      <c r="D16" s="23"/>
    </row>
    <row r="17" ht="18.75" customHeight="1" spans="1:4">
      <c r="A17" s="158" t="s">
        <v>26</v>
      </c>
      <c r="B17" s="23"/>
      <c r="C17" s="158" t="s">
        <v>27</v>
      </c>
      <c r="D17" s="23"/>
    </row>
    <row r="18" ht="18.75" customHeight="1" spans="1:4">
      <c r="A18" s="159" t="s">
        <v>26</v>
      </c>
      <c r="B18" s="23"/>
      <c r="C18" s="157" t="s">
        <v>28</v>
      </c>
      <c r="D18" s="23"/>
    </row>
    <row r="19" ht="18.75" customHeight="1" spans="1:4">
      <c r="A19" s="159" t="s">
        <v>26</v>
      </c>
      <c r="B19" s="23"/>
      <c r="C19" s="157" t="s">
        <v>29</v>
      </c>
      <c r="D19" s="23"/>
    </row>
    <row r="20" ht="18.75" customHeight="1" spans="1:4">
      <c r="A20" s="159" t="s">
        <v>26</v>
      </c>
      <c r="B20" s="23"/>
      <c r="C20" s="157" t="s">
        <v>30</v>
      </c>
      <c r="D20" s="23"/>
    </row>
    <row r="21" ht="18.75" customHeight="1" spans="1:4">
      <c r="A21" s="159" t="s">
        <v>26</v>
      </c>
      <c r="B21" s="23"/>
      <c r="C21" s="157" t="s">
        <v>31</v>
      </c>
      <c r="D21" s="23"/>
    </row>
    <row r="22" ht="18.75" customHeight="1" spans="1:4">
      <c r="A22" s="159" t="s">
        <v>26</v>
      </c>
      <c r="B22" s="23"/>
      <c r="C22" s="157" t="s">
        <v>32</v>
      </c>
      <c r="D22" s="23"/>
    </row>
    <row r="23" ht="18.75" customHeight="1" spans="1:4">
      <c r="A23" s="159" t="s">
        <v>26</v>
      </c>
      <c r="B23" s="23"/>
      <c r="C23" s="157" t="s">
        <v>33</v>
      </c>
      <c r="D23" s="23"/>
    </row>
    <row r="24" ht="18.75" customHeight="1" spans="1:4">
      <c r="A24" s="159" t="s">
        <v>26</v>
      </c>
      <c r="B24" s="23"/>
      <c r="C24" s="157" t="s">
        <v>34</v>
      </c>
      <c r="D24" s="23"/>
    </row>
    <row r="25" ht="18.75" customHeight="1" spans="1:4">
      <c r="A25" s="159" t="s">
        <v>26</v>
      </c>
      <c r="B25" s="23"/>
      <c r="C25" s="157" t="s">
        <v>35</v>
      </c>
      <c r="D25" s="23">
        <v>2290502.02</v>
      </c>
    </row>
    <row r="26" ht="18.75" customHeight="1" spans="1:4">
      <c r="A26" s="159" t="s">
        <v>26</v>
      </c>
      <c r="B26" s="23"/>
      <c r="C26" s="157" t="s">
        <v>36</v>
      </c>
      <c r="D26" s="23"/>
    </row>
    <row r="27" ht="18.75" customHeight="1" spans="1:4">
      <c r="A27" s="159" t="s">
        <v>26</v>
      </c>
      <c r="B27" s="23"/>
      <c r="C27" s="157" t="s">
        <v>37</v>
      </c>
      <c r="D27" s="23"/>
    </row>
    <row r="28" ht="18.75" customHeight="1" spans="1:4">
      <c r="A28" s="159" t="s">
        <v>26</v>
      </c>
      <c r="B28" s="23"/>
      <c r="C28" s="157" t="s">
        <v>38</v>
      </c>
      <c r="D28" s="23"/>
    </row>
    <row r="29" ht="18.75" customHeight="1" spans="1:4">
      <c r="A29" s="159" t="s">
        <v>26</v>
      </c>
      <c r="B29" s="23"/>
      <c r="C29" s="157" t="s">
        <v>39</v>
      </c>
      <c r="D29" s="23"/>
    </row>
    <row r="30" ht="18.75" customHeight="1" spans="1:4">
      <c r="A30" s="160" t="s">
        <v>26</v>
      </c>
      <c r="B30" s="23"/>
      <c r="C30" s="158" t="s">
        <v>40</v>
      </c>
      <c r="D30" s="23">
        <v>2803600</v>
      </c>
    </row>
    <row r="31" ht="18.75" customHeight="1" spans="1:4">
      <c r="A31" s="160" t="s">
        <v>26</v>
      </c>
      <c r="B31" s="23"/>
      <c r="C31" s="158" t="s">
        <v>41</v>
      </c>
      <c r="D31" s="23"/>
    </row>
    <row r="32" ht="18.75" customHeight="1" spans="1:4">
      <c r="A32" s="160" t="s">
        <v>26</v>
      </c>
      <c r="B32" s="23"/>
      <c r="C32" s="158" t="s">
        <v>42</v>
      </c>
      <c r="D32" s="23"/>
    </row>
    <row r="33" ht="18.75" customHeight="1" spans="1:4">
      <c r="A33" s="197" t="s">
        <v>43</v>
      </c>
      <c r="B33" s="161">
        <f>SUM(B7:B11)</f>
        <v>39492444.73</v>
      </c>
      <c r="C33" s="198" t="s">
        <v>44</v>
      </c>
      <c r="D33" s="161">
        <v>39492444.73</v>
      </c>
    </row>
    <row r="34" ht="18.75" customHeight="1" spans="1:4">
      <c r="A34" s="199" t="s">
        <v>45</v>
      </c>
      <c r="B34" s="23"/>
      <c r="C34" s="128" t="s">
        <v>46</v>
      </c>
      <c r="D34" s="23"/>
    </row>
    <row r="35" ht="18.75" customHeight="1" spans="1:4">
      <c r="A35" s="199" t="s">
        <v>47</v>
      </c>
      <c r="B35" s="23"/>
      <c r="C35" s="128" t="s">
        <v>47</v>
      </c>
      <c r="D35" s="23"/>
    </row>
    <row r="36" ht="18.75" customHeight="1" spans="1:4">
      <c r="A36" s="199" t="s">
        <v>48</v>
      </c>
      <c r="B36" s="23"/>
      <c r="C36" s="128" t="s">
        <v>49</v>
      </c>
      <c r="D36" s="23"/>
    </row>
    <row r="37" ht="18.75" customHeight="1" spans="1:4">
      <c r="A37" s="200" t="s">
        <v>50</v>
      </c>
      <c r="B37" s="161">
        <f t="shared" ref="B37:D37" si="0">B33+B34</f>
        <v>39492444.73</v>
      </c>
      <c r="C37" s="198" t="s">
        <v>51</v>
      </c>
      <c r="D37" s="161">
        <f t="shared" si="0"/>
        <v>39492444.73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4" sqref="A14"/>
    </sheetView>
  </sheetViews>
  <sheetFormatPr defaultColWidth="9.14018691588785" defaultRowHeight="14.25" customHeight="1" outlineLevelCol="5"/>
  <cols>
    <col min="1" max="1" width="32.1401869158879" customWidth="1"/>
    <col min="2" max="2" width="16.8504672897196" customWidth="1"/>
    <col min="3" max="3" width="32.1401869158879" customWidth="1"/>
    <col min="4" max="6" width="28.5700934579439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391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392</v>
      </c>
      <c r="C2" s="102"/>
      <c r="D2" s="103"/>
      <c r="E2" s="103"/>
      <c r="F2" s="103"/>
    </row>
    <row r="3" ht="18.75" customHeight="1" spans="1:6">
      <c r="A3" s="7" t="str">
        <f>"单位名称："&amp;"耿马傣族佤族自治县勐永镇中心校"</f>
        <v>单位名称：耿马傣族佤族自治县勐永镇中心校</v>
      </c>
      <c r="B3" s="7" t="s">
        <v>393</v>
      </c>
      <c r="C3" s="97"/>
      <c r="D3" s="99"/>
      <c r="E3" s="99"/>
      <c r="F3" s="38" t="s">
        <v>1</v>
      </c>
    </row>
    <row r="4" ht="18.75" customHeight="1" spans="1:6">
      <c r="A4" s="104" t="s">
        <v>181</v>
      </c>
      <c r="B4" s="105" t="s">
        <v>72</v>
      </c>
      <c r="C4" s="106" t="s">
        <v>73</v>
      </c>
      <c r="D4" s="13" t="s">
        <v>394</v>
      </c>
      <c r="E4" s="13"/>
      <c r="F4" s="14"/>
    </row>
    <row r="5" ht="18.75" customHeight="1" spans="1:6">
      <c r="A5" s="107"/>
      <c r="B5" s="108"/>
      <c r="C5" s="94"/>
      <c r="D5" s="93" t="s">
        <v>55</v>
      </c>
      <c r="E5" s="93" t="s">
        <v>74</v>
      </c>
      <c r="F5" s="93" t="s">
        <v>75</v>
      </c>
    </row>
    <row r="6" ht="18.75" customHeight="1" spans="1:6">
      <c r="A6" s="107">
        <v>1</v>
      </c>
      <c r="B6" s="109" t="s">
        <v>151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109</v>
      </c>
      <c r="B9" s="112" t="s">
        <v>109</v>
      </c>
      <c r="C9" s="113" t="s">
        <v>109</v>
      </c>
      <c r="D9" s="23"/>
      <c r="E9" s="23"/>
      <c r="F9" s="23"/>
    </row>
    <row r="10" customHeight="1" spans="1:1">
      <c r="A10" t="s">
        <v>395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6" sqref="A16"/>
    </sheetView>
  </sheetViews>
  <sheetFormatPr defaultColWidth="9.14018691588785" defaultRowHeight="14.25" customHeight="1"/>
  <cols>
    <col min="1" max="1" width="39.1401869158879" customWidth="1"/>
    <col min="2" max="2" width="21.7102803738318" customWidth="1"/>
    <col min="3" max="3" width="35.2803738317757" customWidth="1"/>
    <col min="4" max="4" width="7.71028037383178" customWidth="1"/>
    <col min="5" max="5" width="10.2803738317757" customWidth="1"/>
    <col min="6" max="17" width="16.5700934579439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396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"单位名称："&amp;"耿马傣族佤族自治县勐永镇中心校"</f>
        <v>单位名称：耿马傣族佤族自治县勐永镇中心校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172</v>
      </c>
    </row>
    <row r="4" ht="18.75" customHeight="1" spans="1:17">
      <c r="A4" s="11" t="s">
        <v>397</v>
      </c>
      <c r="B4" s="71" t="s">
        <v>398</v>
      </c>
      <c r="C4" s="71" t="s">
        <v>399</v>
      </c>
      <c r="D4" s="71" t="s">
        <v>400</v>
      </c>
      <c r="E4" s="71" t="s">
        <v>401</v>
      </c>
      <c r="F4" s="71" t="s">
        <v>402</v>
      </c>
      <c r="G4" s="43" t="s">
        <v>188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55</v>
      </c>
      <c r="H5" s="74" t="s">
        <v>58</v>
      </c>
      <c r="I5" s="74" t="s">
        <v>403</v>
      </c>
      <c r="J5" s="74" t="s">
        <v>404</v>
      </c>
      <c r="K5" s="75" t="s">
        <v>405</v>
      </c>
      <c r="L5" s="88" t="s">
        <v>77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57</v>
      </c>
      <c r="I6" s="76"/>
      <c r="J6" s="76"/>
      <c r="K6" s="77"/>
      <c r="L6" s="76" t="s">
        <v>57</v>
      </c>
      <c r="M6" s="76" t="s">
        <v>64</v>
      </c>
      <c r="N6" s="76" t="s">
        <v>196</v>
      </c>
      <c r="O6" s="91" t="s">
        <v>66</v>
      </c>
      <c r="P6" s="77" t="s">
        <v>67</v>
      </c>
      <c r="Q6" s="76" t="s">
        <v>68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109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406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tabSelected="1" workbookViewId="0">
      <selection activeCell="D17" sqref="D17"/>
    </sheetView>
  </sheetViews>
  <sheetFormatPr defaultColWidth="9.14018691588785" defaultRowHeight="14.25" customHeight="1"/>
  <cols>
    <col min="1" max="1" width="31.4205607476636" customWidth="1"/>
    <col min="2" max="3" width="21.8504672897196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407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"单位名称："&amp;"耿马傣族佤族自治县勐永镇中心校"</f>
        <v>单位名称：耿马傣族佤族自治县勐永镇中心校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172</v>
      </c>
    </row>
    <row r="4" ht="18.75" customHeight="1" spans="1:14">
      <c r="A4" s="11" t="s">
        <v>397</v>
      </c>
      <c r="B4" s="71" t="s">
        <v>408</v>
      </c>
      <c r="C4" s="72" t="s">
        <v>409</v>
      </c>
      <c r="D4" s="43" t="s">
        <v>188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55</v>
      </c>
      <c r="E5" s="74" t="s">
        <v>58</v>
      </c>
      <c r="F5" s="74" t="s">
        <v>403</v>
      </c>
      <c r="G5" s="74" t="s">
        <v>404</v>
      </c>
      <c r="H5" s="75" t="s">
        <v>405</v>
      </c>
      <c r="I5" s="88" t="s">
        <v>77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57</v>
      </c>
      <c r="J6" s="76" t="s">
        <v>64</v>
      </c>
      <c r="K6" s="76" t="s">
        <v>196</v>
      </c>
      <c r="L6" s="91" t="s">
        <v>66</v>
      </c>
      <c r="M6" s="77" t="s">
        <v>67</v>
      </c>
      <c r="N6" s="76" t="s">
        <v>68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109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410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20" sqref="B20"/>
    </sheetView>
  </sheetViews>
  <sheetFormatPr defaultColWidth="9.14018691588785" defaultRowHeight="14.25" customHeight="1"/>
  <cols>
    <col min="1" max="1" width="37.7102803738318" customWidth="1"/>
    <col min="2" max="4" width="17.5700934579439" customWidth="1"/>
    <col min="5" max="9" width="15.7102803738318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411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"单位名称："&amp;"耿马傣族佤族自治县勐永镇中心校"</f>
        <v>单位名称：耿马傣族佤族自治县勐永镇中心校</v>
      </c>
      <c r="B3" s="59"/>
      <c r="C3" s="59"/>
      <c r="D3" s="60"/>
      <c r="E3" s="61"/>
      <c r="G3" s="62"/>
      <c r="H3" s="62"/>
      <c r="I3" s="37" t="s">
        <v>172</v>
      </c>
    </row>
    <row r="4" ht="18.75" customHeight="1" spans="1:9">
      <c r="A4" s="30" t="s">
        <v>412</v>
      </c>
      <c r="B4" s="12" t="s">
        <v>188</v>
      </c>
      <c r="C4" s="13"/>
      <c r="D4" s="13"/>
      <c r="E4" s="12" t="s">
        <v>413</v>
      </c>
      <c r="F4" s="13"/>
      <c r="G4" s="63"/>
      <c r="H4" s="63"/>
      <c r="I4" s="14"/>
    </row>
    <row r="5" ht="18.75" customHeight="1" spans="1:9">
      <c r="A5" s="32"/>
      <c r="B5" s="31" t="s">
        <v>55</v>
      </c>
      <c r="C5" s="11" t="s">
        <v>58</v>
      </c>
      <c r="D5" s="64" t="s">
        <v>414</v>
      </c>
      <c r="E5" s="65" t="s">
        <v>415</v>
      </c>
      <c r="F5" s="65" t="s">
        <v>415</v>
      </c>
      <c r="G5" s="65" t="s">
        <v>415</v>
      </c>
      <c r="H5" s="65" t="s">
        <v>415</v>
      </c>
      <c r="I5" s="65" t="s">
        <v>415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416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18" sqref="B18"/>
    </sheetView>
  </sheetViews>
  <sheetFormatPr defaultColWidth="9.14018691588785" defaultRowHeight="12" customHeight="1" outlineLevelRow="7"/>
  <cols>
    <col min="1" max="1" width="34.2803738317757" customWidth="1"/>
    <col min="2" max="2" width="29" customWidth="1"/>
    <col min="3" max="5" width="23.5700934579439" customWidth="1"/>
    <col min="6" max="6" width="11.2803738317757" customWidth="1"/>
    <col min="7" max="7" width="25.1401869158878" customWidth="1"/>
    <col min="8" max="8" width="15.5700934579439" customWidth="1"/>
    <col min="9" max="9" width="13.4205607476636" customWidth="1"/>
    <col min="10" max="10" width="18.8504672897196" customWidth="1"/>
  </cols>
  <sheetData>
    <row r="1" ht="15" customHeight="1" spans="10:10">
      <c r="J1" s="37" t="s">
        <v>417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"单位名称："&amp;"耿马傣族佤族自治县勐永镇中心校"</f>
        <v>单位名称：耿马傣族佤族自治县勐永镇中心校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291</v>
      </c>
      <c r="B4" s="45" t="s">
        <v>292</v>
      </c>
      <c r="C4" s="45" t="s">
        <v>293</v>
      </c>
      <c r="D4" s="45" t="s">
        <v>294</v>
      </c>
      <c r="E4" s="45" t="s">
        <v>295</v>
      </c>
      <c r="F4" s="52" t="s">
        <v>296</v>
      </c>
      <c r="G4" s="45" t="s">
        <v>297</v>
      </c>
      <c r="H4" s="52" t="s">
        <v>298</v>
      </c>
      <c r="I4" s="52" t="s">
        <v>299</v>
      </c>
      <c r="J4" s="45" t="s">
        <v>300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416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15" sqref="A15"/>
    </sheetView>
  </sheetViews>
  <sheetFormatPr defaultColWidth="9.14018691588785" defaultRowHeight="12" customHeight="1" outlineLevelCol="7"/>
  <cols>
    <col min="1" max="1" width="29" customWidth="1"/>
    <col min="2" max="2" width="18.7102803738318" customWidth="1"/>
    <col min="3" max="3" width="24.8504672897196" customWidth="1"/>
    <col min="4" max="4" width="23.5700934579439" customWidth="1"/>
    <col min="5" max="5" width="17.8504672897196" customWidth="1"/>
    <col min="6" max="6" width="23.5700934579439" customWidth="1"/>
    <col min="7" max="7" width="25.1401869158878" customWidth="1"/>
    <col min="8" max="8" width="18.8504672897196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418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"单位名称："&amp;"耿马傣族佤族自治县勐永镇中心校"</f>
        <v>单位名称：耿马傣族佤族自治县勐永镇中心校</v>
      </c>
      <c r="B3" s="8"/>
      <c r="C3" s="3"/>
      <c r="H3" s="41" t="s">
        <v>172</v>
      </c>
    </row>
    <row r="4" ht="18.75" customHeight="1" spans="1:8">
      <c r="A4" s="11" t="s">
        <v>181</v>
      </c>
      <c r="B4" s="11" t="s">
        <v>419</v>
      </c>
      <c r="C4" s="11" t="s">
        <v>420</v>
      </c>
      <c r="D4" s="11" t="s">
        <v>421</v>
      </c>
      <c r="E4" s="11" t="s">
        <v>422</v>
      </c>
      <c r="F4" s="42" t="s">
        <v>423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401</v>
      </c>
      <c r="G5" s="45" t="s">
        <v>424</v>
      </c>
      <c r="H5" s="45" t="s">
        <v>425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55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426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14" sqref="C14"/>
    </sheetView>
  </sheetViews>
  <sheetFormatPr defaultColWidth="9.14018691588785" defaultRowHeight="14.25" customHeight="1"/>
  <cols>
    <col min="1" max="1" width="13.4205607476636" customWidth="1"/>
    <col min="2" max="2" width="43.8691588785047" customWidth="1"/>
    <col min="3" max="3" width="23.8504672897196" customWidth="1"/>
    <col min="4" max="4" width="11.1401869158879" customWidth="1"/>
    <col min="5" max="5" width="33.1682242990654" customWidth="1"/>
    <col min="6" max="6" width="9.85046728971963" customWidth="1"/>
    <col min="7" max="7" width="17.7102803738318" customWidth="1"/>
    <col min="8" max="11" width="15.420560747663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427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"单位名称："&amp;"耿马傣族佤族自治县勐永镇中心校"</f>
        <v>单位名称：耿马傣族佤族自治县勐永镇中心校</v>
      </c>
      <c r="B3" s="8"/>
      <c r="C3" s="8"/>
      <c r="D3" s="8"/>
      <c r="E3" s="8"/>
      <c r="F3" s="8"/>
      <c r="G3" s="8"/>
      <c r="H3" s="9"/>
      <c r="I3" s="9"/>
      <c r="J3" s="9"/>
      <c r="K3" s="4" t="s">
        <v>172</v>
      </c>
    </row>
    <row r="4" ht="18.75" customHeight="1" spans="1:11">
      <c r="A4" s="10" t="s">
        <v>264</v>
      </c>
      <c r="B4" s="10" t="s">
        <v>183</v>
      </c>
      <c r="C4" s="10" t="s">
        <v>265</v>
      </c>
      <c r="D4" s="11" t="s">
        <v>184</v>
      </c>
      <c r="E4" s="11" t="s">
        <v>185</v>
      </c>
      <c r="F4" s="11" t="s">
        <v>266</v>
      </c>
      <c r="G4" s="11" t="s">
        <v>267</v>
      </c>
      <c r="H4" s="30" t="s">
        <v>55</v>
      </c>
      <c r="I4" s="12" t="s">
        <v>428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109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429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C16" sqref="C16"/>
    </sheetView>
  </sheetViews>
  <sheetFormatPr defaultColWidth="9.14018691588785" defaultRowHeight="14.25" customHeight="1" outlineLevelCol="6"/>
  <cols>
    <col min="1" max="1" width="29.4205607476636" customWidth="1"/>
    <col min="2" max="2" width="23.1401869158878" customWidth="1"/>
    <col min="3" max="3" width="31.5700934579439" customWidth="1"/>
    <col min="4" max="4" width="20.4205607476636" customWidth="1"/>
    <col min="5" max="7" width="23.8504672897196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430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"单位名称："&amp;"耿马傣族佤族自治县勐永镇中心校"</f>
        <v>单位名称：耿马傣族佤族自治县勐永镇中心校</v>
      </c>
      <c r="B3" s="8"/>
      <c r="C3" s="8"/>
      <c r="D3" s="8"/>
      <c r="E3" s="9"/>
      <c r="F3" s="9"/>
      <c r="G3" s="4" t="s">
        <v>172</v>
      </c>
    </row>
    <row r="4" ht="18.75" customHeight="1" spans="1:7">
      <c r="A4" s="10" t="s">
        <v>265</v>
      </c>
      <c r="B4" s="10" t="s">
        <v>264</v>
      </c>
      <c r="C4" s="10" t="s">
        <v>183</v>
      </c>
      <c r="D4" s="11" t="s">
        <v>431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293583.3</v>
      </c>
      <c r="F8" s="23"/>
      <c r="G8" s="23"/>
    </row>
    <row r="9" ht="18.75" customHeight="1" spans="1:7">
      <c r="A9" s="21"/>
      <c r="B9" s="21" t="s">
        <v>432</v>
      </c>
      <c r="C9" s="21" t="s">
        <v>281</v>
      </c>
      <c r="D9" s="21" t="s">
        <v>433</v>
      </c>
      <c r="E9" s="23">
        <v>143583.3</v>
      </c>
      <c r="F9" s="23"/>
      <c r="G9" s="23"/>
    </row>
    <row r="10" ht="18.75" customHeight="1" spans="1:7">
      <c r="A10" s="24"/>
      <c r="B10" s="21" t="s">
        <v>434</v>
      </c>
      <c r="C10" s="21" t="s">
        <v>270</v>
      </c>
      <c r="D10" s="21" t="s">
        <v>433</v>
      </c>
      <c r="E10" s="23">
        <v>150000</v>
      </c>
      <c r="F10" s="23"/>
      <c r="G10" s="23"/>
    </row>
    <row r="11" ht="18.75" customHeight="1" spans="1:7">
      <c r="A11" s="25" t="s">
        <v>55</v>
      </c>
      <c r="B11" s="26" t="s">
        <v>435</v>
      </c>
      <c r="C11" s="26"/>
      <c r="D11" s="27"/>
      <c r="E11" s="23">
        <v>293583.3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E1" workbookViewId="0">
      <selection activeCell="A1" sqref="A1"/>
    </sheetView>
  </sheetViews>
  <sheetFormatPr defaultColWidth="9.14018691588785" defaultRowHeight="14.25" customHeight="1"/>
  <cols>
    <col min="1" max="1" width="21.1401869158878" customWidth="1"/>
    <col min="2" max="2" width="35.2803738317757" customWidth="1"/>
    <col min="3" max="8" width="20.4205607476636" customWidth="1"/>
    <col min="9" max="11" width="20.5700934579439" customWidth="1"/>
    <col min="12" max="12" width="20.4205607476636" customWidth="1"/>
    <col min="13" max="13" width="20.5700934579439" customWidth="1"/>
    <col min="14" max="19" width="20.4205607476636" customWidth="1"/>
  </cols>
  <sheetData>
    <row r="1" ht="15" customHeight="1" spans="10:19">
      <c r="J1" s="187"/>
      <c r="O1" s="66"/>
      <c r="P1" s="66"/>
      <c r="Q1" s="66"/>
      <c r="R1" s="66"/>
      <c r="S1" s="37" t="s">
        <v>52</v>
      </c>
    </row>
    <row r="2" ht="57.75" customHeight="1" spans="1:19">
      <c r="A2" s="124" t="str">
        <f>"2025"&amp;"年部门收入预算表"</f>
        <v>2025年部门收入预算表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88"/>
      <c r="P2" s="188"/>
      <c r="Q2" s="188"/>
      <c r="R2" s="188"/>
      <c r="S2" s="188"/>
    </row>
    <row r="3" ht="18.75" customHeight="1" spans="1:19">
      <c r="A3" s="40" t="str">
        <f>"单位名称："&amp;"耿马傣族佤族自治县勐永镇中心校"</f>
        <v>单位名称：耿马傣族佤族自治县勐永镇中心校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73" t="s">
        <v>53</v>
      </c>
      <c r="B4" s="174" t="s">
        <v>54</v>
      </c>
      <c r="C4" s="174" t="s">
        <v>55</v>
      </c>
      <c r="D4" s="175" t="s">
        <v>56</v>
      </c>
      <c r="E4" s="176"/>
      <c r="F4" s="176"/>
      <c r="G4" s="176"/>
      <c r="H4" s="176"/>
      <c r="I4" s="176"/>
      <c r="J4" s="189"/>
      <c r="K4" s="176"/>
      <c r="L4" s="176"/>
      <c r="M4" s="176"/>
      <c r="N4" s="190"/>
      <c r="O4" s="175" t="s">
        <v>45</v>
      </c>
      <c r="P4" s="175"/>
      <c r="Q4" s="175"/>
      <c r="R4" s="175"/>
      <c r="S4" s="193"/>
    </row>
    <row r="5" ht="18.75" customHeight="1" spans="1:19">
      <c r="A5" s="177"/>
      <c r="B5" s="178"/>
      <c r="C5" s="178"/>
      <c r="D5" s="179" t="s">
        <v>57</v>
      </c>
      <c r="E5" s="179" t="s">
        <v>58</v>
      </c>
      <c r="F5" s="179" t="s">
        <v>59</v>
      </c>
      <c r="G5" s="179" t="s">
        <v>60</v>
      </c>
      <c r="H5" s="179" t="s">
        <v>61</v>
      </c>
      <c r="I5" s="191" t="s">
        <v>62</v>
      </c>
      <c r="J5" s="191"/>
      <c r="K5" s="191"/>
      <c r="L5" s="191"/>
      <c r="M5" s="191"/>
      <c r="N5" s="182"/>
      <c r="O5" s="179" t="s">
        <v>57</v>
      </c>
      <c r="P5" s="179" t="s">
        <v>58</v>
      </c>
      <c r="Q5" s="179" t="s">
        <v>59</v>
      </c>
      <c r="R5" s="179" t="s">
        <v>60</v>
      </c>
      <c r="S5" s="179" t="s">
        <v>63</v>
      </c>
    </row>
    <row r="6" ht="18.75" customHeight="1" spans="1:19">
      <c r="A6" s="180"/>
      <c r="B6" s="181"/>
      <c r="C6" s="181"/>
      <c r="D6" s="182"/>
      <c r="E6" s="182"/>
      <c r="F6" s="182"/>
      <c r="G6" s="182"/>
      <c r="H6" s="182"/>
      <c r="I6" s="181" t="s">
        <v>57</v>
      </c>
      <c r="J6" s="181" t="s">
        <v>64</v>
      </c>
      <c r="K6" s="181" t="s">
        <v>65</v>
      </c>
      <c r="L6" s="181" t="s">
        <v>66</v>
      </c>
      <c r="M6" s="181" t="s">
        <v>67</v>
      </c>
      <c r="N6" s="181" t="s">
        <v>68</v>
      </c>
      <c r="O6" s="192"/>
      <c r="P6" s="192"/>
      <c r="Q6" s="192"/>
      <c r="R6" s="192"/>
      <c r="S6" s="18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3" t="s">
        <v>69</v>
      </c>
      <c r="B8" s="184" t="s">
        <v>70</v>
      </c>
      <c r="C8" s="23">
        <v>39492444.73</v>
      </c>
      <c r="D8" s="23">
        <v>39492444.73</v>
      </c>
      <c r="E8" s="23">
        <v>34986044.73</v>
      </c>
      <c r="F8" s="23"/>
      <c r="G8" s="23"/>
      <c r="H8" s="23"/>
      <c r="I8" s="23">
        <v>4506400</v>
      </c>
      <c r="J8" s="23"/>
      <c r="K8" s="23"/>
      <c r="L8" s="23"/>
      <c r="M8" s="23"/>
      <c r="N8" s="23">
        <v>4506400</v>
      </c>
      <c r="O8" s="23"/>
      <c r="P8" s="23"/>
      <c r="Q8" s="23"/>
      <c r="R8" s="23"/>
      <c r="S8" s="23"/>
    </row>
    <row r="9" ht="18.75" customHeight="1" spans="1:19">
      <c r="A9" s="185" t="s">
        <v>55</v>
      </c>
      <c r="B9" s="186"/>
      <c r="C9" s="23">
        <v>39492444.73</v>
      </c>
      <c r="D9" s="23">
        <v>39492444.73</v>
      </c>
      <c r="E9" s="23">
        <v>34986044.73</v>
      </c>
      <c r="F9" s="23"/>
      <c r="G9" s="23"/>
      <c r="H9" s="23"/>
      <c r="I9" s="23">
        <v>4506400</v>
      </c>
      <c r="J9" s="23"/>
      <c r="K9" s="23"/>
      <c r="L9" s="23"/>
      <c r="M9" s="23"/>
      <c r="N9" s="23">
        <v>4506400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Zeros="0" topLeftCell="I1" workbookViewId="0">
      <selection activeCell="A1" sqref="A1"/>
    </sheetView>
  </sheetViews>
  <sheetFormatPr defaultColWidth="9.14018691588785" defaultRowHeight="14.25" customHeight="1"/>
  <cols>
    <col min="1" max="1" width="14.2803738317757" customWidth="1"/>
    <col min="2" max="2" width="37.7102803738318" customWidth="1"/>
    <col min="3" max="6" width="19.1401869158878" customWidth="1"/>
    <col min="7" max="8" width="19" customWidth="1"/>
    <col min="9" max="9" width="18.8504672897196" customWidth="1"/>
    <col min="10" max="11" width="19" customWidth="1"/>
    <col min="12" max="14" width="18.8504672897196" customWidth="1"/>
    <col min="15" max="15" width="19" customWidth="1"/>
  </cols>
  <sheetData>
    <row r="1" ht="15" customHeight="1" spans="1:15">
      <c r="A1" s="1"/>
      <c r="B1" s="1"/>
      <c r="C1" s="1"/>
      <c r="D1" s="163"/>
      <c r="E1" s="1"/>
      <c r="F1" s="1"/>
      <c r="G1" s="1"/>
      <c r="H1" s="163"/>
      <c r="I1" s="1"/>
      <c r="J1" s="163"/>
      <c r="K1" s="1"/>
      <c r="L1" s="1"/>
      <c r="M1" s="1"/>
      <c r="N1" s="1"/>
      <c r="O1" s="38" t="s">
        <v>71</v>
      </c>
    </row>
    <row r="2" ht="42" customHeight="1" spans="1:15">
      <c r="A2" s="5" t="str">
        <f>"2025"&amp;"年部门支出预算表"</f>
        <v>2025年部门支出预算表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ht="18.75" customHeight="1" spans="1:15">
      <c r="A3" s="165" t="str">
        <f>"单位名称："&amp;"耿马傣族佤族自治县勐永镇中心校"</f>
        <v>单位名称：耿马傣族佤族自治县勐永镇中心校</v>
      </c>
      <c r="B3" s="166"/>
      <c r="C3" s="61"/>
      <c r="D3" s="29"/>
      <c r="E3" s="61"/>
      <c r="F3" s="61"/>
      <c r="G3" s="61"/>
      <c r="H3" s="29"/>
      <c r="I3" s="61"/>
      <c r="J3" s="29"/>
      <c r="K3" s="61"/>
      <c r="L3" s="61"/>
      <c r="M3" s="171"/>
      <c r="N3" s="171"/>
      <c r="O3" s="38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3" t="s">
        <v>74</v>
      </c>
      <c r="F4" s="133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57</v>
      </c>
      <c r="E5" s="91" t="s">
        <v>74</v>
      </c>
      <c r="F5" s="91" t="s">
        <v>75</v>
      </c>
      <c r="G5" s="18"/>
      <c r="H5" s="18"/>
      <c r="I5" s="18"/>
      <c r="J5" s="65" t="s">
        <v>57</v>
      </c>
      <c r="K5" s="45" t="s">
        <v>78</v>
      </c>
      <c r="L5" s="45" t="s">
        <v>79</v>
      </c>
      <c r="M5" s="45" t="s">
        <v>80</v>
      </c>
      <c r="N5" s="45" t="s">
        <v>81</v>
      </c>
      <c r="O5" s="45" t="s">
        <v>82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8" t="s">
        <v>83</v>
      </c>
      <c r="B7" s="152" t="s">
        <v>84</v>
      </c>
      <c r="C7" s="23">
        <v>28792428.22</v>
      </c>
      <c r="D7" s="23">
        <v>27089628.22</v>
      </c>
      <c r="E7" s="23">
        <v>26796044.92</v>
      </c>
      <c r="F7" s="23">
        <v>293583.3</v>
      </c>
      <c r="G7" s="23"/>
      <c r="H7" s="23"/>
      <c r="I7" s="23"/>
      <c r="J7" s="23">
        <v>1702800</v>
      </c>
      <c r="K7" s="23"/>
      <c r="L7" s="23"/>
      <c r="M7" s="23"/>
      <c r="N7" s="23"/>
      <c r="O7" s="23">
        <v>1702800</v>
      </c>
    </row>
    <row r="8" ht="18.75" customHeight="1" spans="1:15">
      <c r="A8" s="167" t="s">
        <v>85</v>
      </c>
      <c r="B8" s="168" t="str">
        <f>"  "&amp;"普通教育"</f>
        <v>  普通教育</v>
      </c>
      <c r="C8" s="23">
        <v>27888636.22</v>
      </c>
      <c r="D8" s="23">
        <v>26185836.22</v>
      </c>
      <c r="E8" s="23">
        <v>25892252.92</v>
      </c>
      <c r="F8" s="23">
        <v>293583.3</v>
      </c>
      <c r="G8" s="23"/>
      <c r="H8" s="23"/>
      <c r="I8" s="23"/>
      <c r="J8" s="23">
        <v>1702800</v>
      </c>
      <c r="K8" s="23"/>
      <c r="L8" s="23"/>
      <c r="M8" s="23"/>
      <c r="N8" s="23"/>
      <c r="O8" s="23">
        <v>1702800</v>
      </c>
    </row>
    <row r="9" ht="18.75" customHeight="1" spans="1:15">
      <c r="A9" s="167" t="s">
        <v>86</v>
      </c>
      <c r="B9" s="168" t="str">
        <f>"    "&amp;"学前教育"</f>
        <v>    学前教育</v>
      </c>
      <c r="C9" s="23">
        <v>1095543.97</v>
      </c>
      <c r="D9" s="23">
        <v>1095543.97</v>
      </c>
      <c r="E9" s="23">
        <v>942843.97</v>
      </c>
      <c r="F9" s="23">
        <v>152700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67" t="s">
        <v>87</v>
      </c>
      <c r="B10" s="168" t="str">
        <f>"    "&amp;"小学教育"</f>
        <v>    小学教育</v>
      </c>
      <c r="C10" s="23">
        <v>26793092.25</v>
      </c>
      <c r="D10" s="23">
        <v>25090292.25</v>
      </c>
      <c r="E10" s="23">
        <v>24949408.95</v>
      </c>
      <c r="F10" s="23">
        <v>140883.3</v>
      </c>
      <c r="G10" s="23"/>
      <c r="H10" s="23"/>
      <c r="I10" s="23"/>
      <c r="J10" s="23">
        <v>1702800</v>
      </c>
      <c r="K10" s="23"/>
      <c r="L10" s="23"/>
      <c r="M10" s="23"/>
      <c r="N10" s="23"/>
      <c r="O10" s="23">
        <v>1702800</v>
      </c>
    </row>
    <row r="11" ht="18.75" customHeight="1" spans="1:15">
      <c r="A11" s="167" t="s">
        <v>88</v>
      </c>
      <c r="B11" s="168" t="str">
        <f>"  "&amp;"教育费附加安排的支出"</f>
        <v>  教育费附加安排的支出</v>
      </c>
      <c r="C11" s="23">
        <v>903792</v>
      </c>
      <c r="D11" s="23">
        <v>903792</v>
      </c>
      <c r="E11" s="23">
        <v>903792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67" t="s">
        <v>89</v>
      </c>
      <c r="B12" s="168" t="str">
        <f>"    "&amp;"其他教育费附加安排的支出"</f>
        <v>    其他教育费附加安排的支出</v>
      </c>
      <c r="C12" s="23">
        <v>903792</v>
      </c>
      <c r="D12" s="23">
        <v>903792</v>
      </c>
      <c r="E12" s="23">
        <v>903792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28" t="s">
        <v>90</v>
      </c>
      <c r="B13" s="152" t="s">
        <v>91</v>
      </c>
      <c r="C13" s="23">
        <v>4161225.77</v>
      </c>
      <c r="D13" s="23">
        <v>4161225.77</v>
      </c>
      <c r="E13" s="23">
        <v>4161225.77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67" t="s">
        <v>92</v>
      </c>
      <c r="B14" s="168" t="str">
        <f>"  "&amp;"行政事业单位养老支出"</f>
        <v>  行政事业单位养老支出</v>
      </c>
      <c r="C14" s="23">
        <v>4037496.53</v>
      </c>
      <c r="D14" s="23">
        <v>4037496.53</v>
      </c>
      <c r="E14" s="23">
        <v>4037496.53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67" t="s">
        <v>93</v>
      </c>
      <c r="B15" s="168" t="str">
        <f>"    "&amp;"事业单位离退休"</f>
        <v>    事业单位离退休</v>
      </c>
      <c r="C15" s="23">
        <v>983493.84</v>
      </c>
      <c r="D15" s="23">
        <v>983493.84</v>
      </c>
      <c r="E15" s="23">
        <v>983493.84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7" t="s">
        <v>94</v>
      </c>
      <c r="B16" s="168" t="str">
        <f>"    "&amp;"机关事业单位基本养老保险缴费支出"</f>
        <v>    机关事业单位基本养老保险缴费支出</v>
      </c>
      <c r="C16" s="23">
        <v>3054002.69</v>
      </c>
      <c r="D16" s="23">
        <v>3054002.69</v>
      </c>
      <c r="E16" s="23">
        <v>3054002.69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67" t="s">
        <v>95</v>
      </c>
      <c r="B17" s="168" t="str">
        <f>"  "&amp;"抚恤"</f>
        <v>  抚恤</v>
      </c>
      <c r="C17" s="23">
        <v>123729.24</v>
      </c>
      <c r="D17" s="23">
        <v>123729.24</v>
      </c>
      <c r="E17" s="23">
        <v>123729.24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67" t="s">
        <v>96</v>
      </c>
      <c r="B18" s="168" t="str">
        <f>"    "&amp;"死亡抚恤"</f>
        <v>    死亡抚恤</v>
      </c>
      <c r="C18" s="23">
        <v>123729.24</v>
      </c>
      <c r="D18" s="23">
        <v>123729.24</v>
      </c>
      <c r="E18" s="23">
        <v>123729.24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28" t="s">
        <v>97</v>
      </c>
      <c r="B19" s="152" t="s">
        <v>98</v>
      </c>
      <c r="C19" s="23">
        <v>1444688.72</v>
      </c>
      <c r="D19" s="23">
        <v>1444688.72</v>
      </c>
      <c r="E19" s="23">
        <v>1444688.72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67" t="s">
        <v>99</v>
      </c>
      <c r="B20" s="168" t="str">
        <f>"  "&amp;"行政事业单位医疗"</f>
        <v>  行政事业单位医疗</v>
      </c>
      <c r="C20" s="23">
        <v>1444688.72</v>
      </c>
      <c r="D20" s="23">
        <v>1444688.72</v>
      </c>
      <c r="E20" s="23">
        <v>1444688.72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67" t="s">
        <v>100</v>
      </c>
      <c r="B21" s="168" t="str">
        <f>"    "&amp;"事业单位医疗"</f>
        <v>    事业单位医疗</v>
      </c>
      <c r="C21" s="23">
        <v>1355213.69</v>
      </c>
      <c r="D21" s="23">
        <v>1355213.69</v>
      </c>
      <c r="E21" s="23">
        <v>1355213.69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67" t="s">
        <v>101</v>
      </c>
      <c r="B22" s="168" t="str">
        <f>"    "&amp;"其他行政事业单位医疗支出"</f>
        <v>    其他行政事业单位医疗支出</v>
      </c>
      <c r="C22" s="23">
        <v>89475.03</v>
      </c>
      <c r="D22" s="23">
        <v>89475.03</v>
      </c>
      <c r="E22" s="23">
        <v>89475.03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28" t="s">
        <v>102</v>
      </c>
      <c r="B23" s="152" t="s">
        <v>103</v>
      </c>
      <c r="C23" s="23">
        <v>2290502.02</v>
      </c>
      <c r="D23" s="23">
        <v>2290502.02</v>
      </c>
      <c r="E23" s="23">
        <v>2290502.02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67" t="s">
        <v>104</v>
      </c>
      <c r="B24" s="168" t="str">
        <f>"  "&amp;"住房改革支出"</f>
        <v>  住房改革支出</v>
      </c>
      <c r="C24" s="23">
        <v>2290502.02</v>
      </c>
      <c r="D24" s="23">
        <v>2290502.02</v>
      </c>
      <c r="E24" s="23">
        <v>2290502.02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67" t="s">
        <v>105</v>
      </c>
      <c r="B25" s="168" t="str">
        <f>"    "&amp;"住房公积金"</f>
        <v>    住房公积金</v>
      </c>
      <c r="C25" s="23">
        <v>2290502.02</v>
      </c>
      <c r="D25" s="23">
        <v>2290502.02</v>
      </c>
      <c r="E25" s="23">
        <v>2290502.02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28" t="s">
        <v>106</v>
      </c>
      <c r="B26" s="152" t="s">
        <v>82</v>
      </c>
      <c r="C26" s="23">
        <v>2803600</v>
      </c>
      <c r="D26" s="23"/>
      <c r="E26" s="23"/>
      <c r="F26" s="23"/>
      <c r="G26" s="23"/>
      <c r="H26" s="23"/>
      <c r="I26" s="23"/>
      <c r="J26" s="23">
        <v>2803600</v>
      </c>
      <c r="K26" s="23"/>
      <c r="L26" s="23"/>
      <c r="M26" s="23"/>
      <c r="N26" s="23"/>
      <c r="O26" s="23">
        <v>2803600</v>
      </c>
    </row>
    <row r="27" ht="18.75" customHeight="1" spans="1:15">
      <c r="A27" s="167" t="s">
        <v>107</v>
      </c>
      <c r="B27" s="168" t="str">
        <f>"  "&amp;"其他支出"</f>
        <v>  其他支出</v>
      </c>
      <c r="C27" s="23">
        <v>2803600</v>
      </c>
      <c r="D27" s="23"/>
      <c r="E27" s="23"/>
      <c r="F27" s="23"/>
      <c r="G27" s="23"/>
      <c r="H27" s="23"/>
      <c r="I27" s="23"/>
      <c r="J27" s="23">
        <v>2803600</v>
      </c>
      <c r="K27" s="23"/>
      <c r="L27" s="23"/>
      <c r="M27" s="23"/>
      <c r="N27" s="23"/>
      <c r="O27" s="23">
        <v>2803600</v>
      </c>
    </row>
    <row r="28" ht="18.75" customHeight="1" spans="1:15">
      <c r="A28" s="167" t="s">
        <v>108</v>
      </c>
      <c r="B28" s="168" t="str">
        <f>"    "&amp;"其他支出"</f>
        <v>    其他支出</v>
      </c>
      <c r="C28" s="23">
        <v>2803600</v>
      </c>
      <c r="D28" s="23"/>
      <c r="E28" s="23"/>
      <c r="F28" s="23"/>
      <c r="G28" s="23"/>
      <c r="H28" s="23"/>
      <c r="I28" s="23"/>
      <c r="J28" s="23">
        <v>2803600</v>
      </c>
      <c r="K28" s="23"/>
      <c r="L28" s="23"/>
      <c r="M28" s="23"/>
      <c r="N28" s="23"/>
      <c r="O28" s="23">
        <v>2803600</v>
      </c>
    </row>
    <row r="29" ht="18.75" customHeight="1" spans="1:15">
      <c r="A29" s="169" t="s">
        <v>109</v>
      </c>
      <c r="B29" s="170" t="s">
        <v>109</v>
      </c>
      <c r="C29" s="23">
        <v>39492444.73</v>
      </c>
      <c r="D29" s="23">
        <v>34986044.73</v>
      </c>
      <c r="E29" s="23">
        <v>34692461.43</v>
      </c>
      <c r="F29" s="23">
        <v>293583.3</v>
      </c>
      <c r="G29" s="23"/>
      <c r="H29" s="23"/>
      <c r="I29" s="23"/>
      <c r="J29" s="23">
        <v>4506400</v>
      </c>
      <c r="K29" s="23"/>
      <c r="L29" s="23"/>
      <c r="M29" s="23"/>
      <c r="N29" s="23"/>
      <c r="O29" s="23">
        <v>4506400</v>
      </c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A1" sqref="A1"/>
    </sheetView>
  </sheetViews>
  <sheetFormatPr defaultColWidth="9.14018691588785" defaultRowHeight="14.25" customHeight="1" outlineLevelCol="3"/>
  <cols>
    <col min="1" max="1" width="39.2803738317757" customWidth="1"/>
    <col min="2" max="2" width="30.8504672897196" customWidth="1"/>
    <col min="3" max="3" width="35.8504672897196" customWidth="1"/>
    <col min="4" max="4" width="29.8504672897196" customWidth="1"/>
  </cols>
  <sheetData>
    <row r="1" ht="15" customHeight="1" spans="1:4">
      <c r="A1" s="1"/>
      <c r="B1" s="1"/>
      <c r="C1" s="1"/>
      <c r="D1" s="38" t="s">
        <v>110</v>
      </c>
    </row>
    <row r="2" ht="36" customHeight="1" spans="1:4">
      <c r="A2" s="5" t="str">
        <f>"2025"&amp;"年部门财政拨款收支预算总表"</f>
        <v>2025年部门财政拨款收支预算总表</v>
      </c>
      <c r="B2" s="150"/>
      <c r="C2" s="150"/>
      <c r="D2" s="150"/>
    </row>
    <row r="3" ht="18.75" customHeight="1" spans="1:4">
      <c r="A3" s="7" t="str">
        <f>"单位名称："&amp;"耿马傣族佤族自治县勐永镇中心校"</f>
        <v>单位名称：耿马傣族佤族自治县勐永镇中心校</v>
      </c>
      <c r="B3" s="151"/>
      <c r="C3" s="15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4" t="str">
        <f>"2025"&amp;"年预算数"</f>
        <v>2025年预算数</v>
      </c>
      <c r="C5" s="30" t="s">
        <v>111</v>
      </c>
      <c r="D5" s="104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2" t="s">
        <v>112</v>
      </c>
      <c r="B7" s="23">
        <v>34986044.73</v>
      </c>
      <c r="C7" s="22" t="s">
        <v>113</v>
      </c>
      <c r="D7" s="23">
        <v>34986044.73</v>
      </c>
    </row>
    <row r="8" ht="18.75" customHeight="1" spans="1:4">
      <c r="A8" s="153" t="s">
        <v>114</v>
      </c>
      <c r="B8" s="23">
        <v>34986044.73</v>
      </c>
      <c r="C8" s="22" t="s">
        <v>115</v>
      </c>
      <c r="D8" s="23"/>
    </row>
    <row r="9" ht="18.75" customHeight="1" spans="1:4">
      <c r="A9" s="153" t="s">
        <v>116</v>
      </c>
      <c r="B9" s="23"/>
      <c r="C9" s="22" t="s">
        <v>117</v>
      </c>
      <c r="D9" s="23"/>
    </row>
    <row r="10" ht="18.75" customHeight="1" spans="1:4">
      <c r="A10" s="153" t="s">
        <v>118</v>
      </c>
      <c r="B10" s="23"/>
      <c r="C10" s="22" t="s">
        <v>119</v>
      </c>
      <c r="D10" s="23"/>
    </row>
    <row r="11" ht="18.75" customHeight="1" spans="1:4">
      <c r="A11" s="154" t="s">
        <v>120</v>
      </c>
      <c r="B11" s="23"/>
      <c r="C11" s="155" t="s">
        <v>121</v>
      </c>
      <c r="D11" s="23"/>
    </row>
    <row r="12" ht="18.75" customHeight="1" spans="1:4">
      <c r="A12" s="156" t="s">
        <v>114</v>
      </c>
      <c r="B12" s="23"/>
      <c r="C12" s="157" t="s">
        <v>122</v>
      </c>
      <c r="D12" s="23">
        <v>27089628.22</v>
      </c>
    </row>
    <row r="13" ht="18.75" customHeight="1" spans="1:4">
      <c r="A13" s="156" t="s">
        <v>116</v>
      </c>
      <c r="B13" s="23"/>
      <c r="C13" s="157" t="s">
        <v>123</v>
      </c>
      <c r="D13" s="23"/>
    </row>
    <row r="14" ht="18.75" customHeight="1" spans="1:4">
      <c r="A14" s="156" t="s">
        <v>118</v>
      </c>
      <c r="B14" s="23"/>
      <c r="C14" s="157" t="s">
        <v>124</v>
      </c>
      <c r="D14" s="23"/>
    </row>
    <row r="15" ht="18.75" customHeight="1" spans="1:4">
      <c r="A15" s="156" t="s">
        <v>26</v>
      </c>
      <c r="B15" s="23"/>
      <c r="C15" s="157" t="s">
        <v>125</v>
      </c>
      <c r="D15" s="23">
        <v>4161225.77</v>
      </c>
    </row>
    <row r="16" ht="18.75" customHeight="1" spans="1:4">
      <c r="A16" s="156" t="s">
        <v>26</v>
      </c>
      <c r="B16" s="23" t="s">
        <v>26</v>
      </c>
      <c r="C16" s="157" t="s">
        <v>126</v>
      </c>
      <c r="D16" s="23">
        <v>1444688.72</v>
      </c>
    </row>
    <row r="17" ht="18.75" customHeight="1" spans="1:4">
      <c r="A17" s="158" t="s">
        <v>26</v>
      </c>
      <c r="B17" s="23" t="s">
        <v>26</v>
      </c>
      <c r="C17" s="157" t="s">
        <v>127</v>
      </c>
      <c r="D17" s="23"/>
    </row>
    <row r="18" ht="18.75" customHeight="1" spans="1:4">
      <c r="A18" s="158" t="s">
        <v>26</v>
      </c>
      <c r="B18" s="23" t="s">
        <v>26</v>
      </c>
      <c r="C18" s="157" t="s">
        <v>128</v>
      </c>
      <c r="D18" s="23"/>
    </row>
    <row r="19" ht="18.75" customHeight="1" spans="1:4">
      <c r="A19" s="159" t="s">
        <v>26</v>
      </c>
      <c r="B19" s="23" t="s">
        <v>26</v>
      </c>
      <c r="C19" s="157" t="s">
        <v>129</v>
      </c>
      <c r="D19" s="23"/>
    </row>
    <row r="20" ht="18.75" customHeight="1" spans="1:4">
      <c r="A20" s="159" t="s">
        <v>26</v>
      </c>
      <c r="B20" s="23" t="s">
        <v>26</v>
      </c>
      <c r="C20" s="157" t="s">
        <v>130</v>
      </c>
      <c r="D20" s="23"/>
    </row>
    <row r="21" ht="18.75" customHeight="1" spans="1:4">
      <c r="A21" s="159" t="s">
        <v>26</v>
      </c>
      <c r="B21" s="23" t="s">
        <v>26</v>
      </c>
      <c r="C21" s="157" t="s">
        <v>131</v>
      </c>
      <c r="D21" s="23"/>
    </row>
    <row r="22" ht="18.75" customHeight="1" spans="1:4">
      <c r="A22" s="159" t="s">
        <v>26</v>
      </c>
      <c r="B22" s="23" t="s">
        <v>26</v>
      </c>
      <c r="C22" s="157" t="s">
        <v>132</v>
      </c>
      <c r="D22" s="23"/>
    </row>
    <row r="23" ht="18.75" customHeight="1" spans="1:4">
      <c r="A23" s="159" t="s">
        <v>26</v>
      </c>
      <c r="B23" s="23" t="s">
        <v>26</v>
      </c>
      <c r="C23" s="157" t="s">
        <v>133</v>
      </c>
      <c r="D23" s="23"/>
    </row>
    <row r="24" ht="18.75" customHeight="1" spans="1:4">
      <c r="A24" s="159" t="s">
        <v>26</v>
      </c>
      <c r="B24" s="23" t="s">
        <v>26</v>
      </c>
      <c r="C24" s="157" t="s">
        <v>134</v>
      </c>
      <c r="D24" s="23"/>
    </row>
    <row r="25" ht="18.75" customHeight="1" spans="1:4">
      <c r="A25" s="159" t="s">
        <v>26</v>
      </c>
      <c r="B25" s="23" t="s">
        <v>26</v>
      </c>
      <c r="C25" s="157" t="s">
        <v>135</v>
      </c>
      <c r="D25" s="23"/>
    </row>
    <row r="26" ht="18.75" customHeight="1" spans="1:4">
      <c r="A26" s="159" t="s">
        <v>26</v>
      </c>
      <c r="B26" s="23" t="s">
        <v>26</v>
      </c>
      <c r="C26" s="157" t="s">
        <v>136</v>
      </c>
      <c r="D26" s="23">
        <v>2290502.02</v>
      </c>
    </row>
    <row r="27" ht="18.75" customHeight="1" spans="1:4">
      <c r="A27" s="159" t="s">
        <v>26</v>
      </c>
      <c r="B27" s="23" t="s">
        <v>26</v>
      </c>
      <c r="C27" s="157" t="s">
        <v>137</v>
      </c>
      <c r="D27" s="23"/>
    </row>
    <row r="28" ht="18.75" customHeight="1" spans="1:4">
      <c r="A28" s="159" t="s">
        <v>26</v>
      </c>
      <c r="B28" s="23" t="s">
        <v>26</v>
      </c>
      <c r="C28" s="157" t="s">
        <v>138</v>
      </c>
      <c r="D28" s="23"/>
    </row>
    <row r="29" ht="18.75" customHeight="1" spans="1:4">
      <c r="A29" s="159" t="s">
        <v>26</v>
      </c>
      <c r="B29" s="23" t="s">
        <v>26</v>
      </c>
      <c r="C29" s="157" t="s">
        <v>139</v>
      </c>
      <c r="D29" s="23"/>
    </row>
    <row r="30" ht="18.75" customHeight="1" spans="1:4">
      <c r="A30" s="159" t="s">
        <v>26</v>
      </c>
      <c r="B30" s="23" t="s">
        <v>26</v>
      </c>
      <c r="C30" s="157" t="s">
        <v>140</v>
      </c>
      <c r="D30" s="23"/>
    </row>
    <row r="31" ht="18.75" customHeight="1" spans="1:4">
      <c r="A31" s="160" t="s">
        <v>26</v>
      </c>
      <c r="B31" s="23" t="s">
        <v>26</v>
      </c>
      <c r="C31" s="157" t="s">
        <v>141</v>
      </c>
      <c r="D31" s="23"/>
    </row>
    <row r="32" ht="18.75" customHeight="1" spans="1:4">
      <c r="A32" s="160" t="s">
        <v>26</v>
      </c>
      <c r="B32" s="23" t="s">
        <v>26</v>
      </c>
      <c r="C32" s="157" t="s">
        <v>142</v>
      </c>
      <c r="D32" s="23"/>
    </row>
    <row r="33" ht="18.75" customHeight="1" spans="1:4">
      <c r="A33" s="160" t="s">
        <v>26</v>
      </c>
      <c r="B33" s="23" t="s">
        <v>26</v>
      </c>
      <c r="C33" s="157" t="s">
        <v>143</v>
      </c>
      <c r="D33" s="23"/>
    </row>
    <row r="34" ht="18.75" customHeight="1" spans="1:4">
      <c r="A34" s="160" t="s">
        <v>26</v>
      </c>
      <c r="B34" s="23" t="s">
        <v>26</v>
      </c>
      <c r="C34" s="157" t="s">
        <v>144</v>
      </c>
      <c r="D34" s="23"/>
    </row>
    <row r="35" ht="18.75" customHeight="1" spans="1:4">
      <c r="A35" s="54" t="s">
        <v>145</v>
      </c>
      <c r="B35" s="161">
        <v>34986044.73</v>
      </c>
      <c r="C35" s="162" t="s">
        <v>51</v>
      </c>
      <c r="D35" s="161">
        <v>34986044.73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selection activeCell="A1" sqref="A1"/>
    </sheetView>
  </sheetViews>
  <sheetFormatPr defaultColWidth="9.14018691588785" defaultRowHeight="14.25" customHeight="1" outlineLevelCol="6"/>
  <cols>
    <col min="1" max="1" width="20.1401869158878" customWidth="1"/>
    <col min="2" max="2" width="44" customWidth="1"/>
    <col min="3" max="3" width="24.2803738317757" customWidth="1"/>
    <col min="4" max="4" width="20.4205607476636" customWidth="1"/>
    <col min="5" max="7" width="24.2803738317757" customWidth="1"/>
  </cols>
  <sheetData>
    <row r="1" ht="15" customHeight="1" spans="4:7">
      <c r="D1" s="140"/>
      <c r="F1" s="56"/>
      <c r="G1" s="38" t="s">
        <v>146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1"/>
      <c r="C2" s="141"/>
      <c r="D2" s="141"/>
      <c r="E2" s="141"/>
      <c r="F2" s="141"/>
      <c r="G2" s="141"/>
    </row>
    <row r="3" ht="18" customHeight="1" spans="1:7">
      <c r="A3" s="142" t="str">
        <f>"单位名称："&amp;"耿马傣族佤族自治县勐永镇中心校"</f>
        <v>单位名称：耿马傣族佤族自治县勐永镇中心校</v>
      </c>
      <c r="B3" s="28"/>
      <c r="C3" s="29"/>
      <c r="D3" s="29"/>
      <c r="E3" s="29"/>
      <c r="F3" s="99"/>
      <c r="G3" s="38" t="s">
        <v>1</v>
      </c>
    </row>
    <row r="4" ht="20.25" customHeight="1" spans="1:7">
      <c r="A4" s="143" t="s">
        <v>147</v>
      </c>
      <c r="B4" s="144"/>
      <c r="C4" s="104" t="s">
        <v>55</v>
      </c>
      <c r="D4" s="126" t="s">
        <v>74</v>
      </c>
      <c r="E4" s="13"/>
      <c r="F4" s="14"/>
      <c r="G4" s="119" t="s">
        <v>75</v>
      </c>
    </row>
    <row r="5" ht="20.25" customHeight="1" spans="1:7">
      <c r="A5" s="145" t="s">
        <v>72</v>
      </c>
      <c r="B5" s="145" t="s">
        <v>73</v>
      </c>
      <c r="C5" s="32"/>
      <c r="D5" s="65" t="s">
        <v>57</v>
      </c>
      <c r="E5" s="65" t="s">
        <v>148</v>
      </c>
      <c r="F5" s="65" t="s">
        <v>149</v>
      </c>
      <c r="G5" s="93"/>
    </row>
    <row r="6" ht="19.5" customHeight="1" spans="1:7">
      <c r="A6" s="145" t="s">
        <v>150</v>
      </c>
      <c r="B6" s="145" t="s">
        <v>151</v>
      </c>
      <c r="C6" s="145" t="s">
        <v>152</v>
      </c>
      <c r="D6" s="65">
        <v>4</v>
      </c>
      <c r="E6" s="146" t="s">
        <v>153</v>
      </c>
      <c r="F6" s="146" t="s">
        <v>154</v>
      </c>
      <c r="G6" s="145" t="s">
        <v>155</v>
      </c>
    </row>
    <row r="7" ht="18" customHeight="1" spans="1:7">
      <c r="A7" s="33" t="s">
        <v>83</v>
      </c>
      <c r="B7" s="33" t="s">
        <v>84</v>
      </c>
      <c r="C7" s="23">
        <v>27089628.22</v>
      </c>
      <c r="D7" s="23">
        <v>26796044.92</v>
      </c>
      <c r="E7" s="23">
        <v>25762521.42</v>
      </c>
      <c r="F7" s="23">
        <v>1033523.5</v>
      </c>
      <c r="G7" s="23">
        <v>293583.3</v>
      </c>
    </row>
    <row r="8" ht="18" customHeight="1" spans="1:7">
      <c r="A8" s="115" t="s">
        <v>85</v>
      </c>
      <c r="B8" s="115" t="s">
        <v>156</v>
      </c>
      <c r="C8" s="23">
        <v>26185836.22</v>
      </c>
      <c r="D8" s="23">
        <v>25892252.92</v>
      </c>
      <c r="E8" s="23">
        <v>24858729.42</v>
      </c>
      <c r="F8" s="23">
        <v>1033523.5</v>
      </c>
      <c r="G8" s="23">
        <v>293583.3</v>
      </c>
    </row>
    <row r="9" ht="18" customHeight="1" spans="1:7">
      <c r="A9" s="147" t="s">
        <v>86</v>
      </c>
      <c r="B9" s="147" t="s">
        <v>157</v>
      </c>
      <c r="C9" s="23">
        <v>1095543.97</v>
      </c>
      <c r="D9" s="23">
        <v>942843.97</v>
      </c>
      <c r="E9" s="23">
        <v>568265.11</v>
      </c>
      <c r="F9" s="23">
        <v>374578.86</v>
      </c>
      <c r="G9" s="23">
        <v>152700</v>
      </c>
    </row>
    <row r="10" ht="18" customHeight="1" spans="1:7">
      <c r="A10" s="147" t="s">
        <v>87</v>
      </c>
      <c r="B10" s="147" t="s">
        <v>158</v>
      </c>
      <c r="C10" s="23">
        <v>25090292.25</v>
      </c>
      <c r="D10" s="23">
        <v>24949408.95</v>
      </c>
      <c r="E10" s="23">
        <v>24290464.31</v>
      </c>
      <c r="F10" s="23">
        <v>658944.64</v>
      </c>
      <c r="G10" s="23">
        <v>140883.3</v>
      </c>
    </row>
    <row r="11" ht="18" customHeight="1" spans="1:7">
      <c r="A11" s="115" t="s">
        <v>88</v>
      </c>
      <c r="B11" s="115" t="s">
        <v>159</v>
      </c>
      <c r="C11" s="23">
        <v>903792</v>
      </c>
      <c r="D11" s="23">
        <v>903792</v>
      </c>
      <c r="E11" s="23">
        <v>903792</v>
      </c>
      <c r="F11" s="23"/>
      <c r="G11" s="23"/>
    </row>
    <row r="12" ht="18" customHeight="1" spans="1:7">
      <c r="A12" s="147" t="s">
        <v>89</v>
      </c>
      <c r="B12" s="147" t="s">
        <v>160</v>
      </c>
      <c r="C12" s="23">
        <v>903792</v>
      </c>
      <c r="D12" s="23">
        <v>903792</v>
      </c>
      <c r="E12" s="23">
        <v>903792</v>
      </c>
      <c r="F12" s="23"/>
      <c r="G12" s="23"/>
    </row>
    <row r="13" ht="18" customHeight="1" spans="1:7">
      <c r="A13" s="33" t="s">
        <v>90</v>
      </c>
      <c r="B13" s="33" t="s">
        <v>91</v>
      </c>
      <c r="C13" s="23">
        <v>4161225.77</v>
      </c>
      <c r="D13" s="23">
        <v>4161225.77</v>
      </c>
      <c r="E13" s="23">
        <v>4161225.77</v>
      </c>
      <c r="F13" s="23"/>
      <c r="G13" s="23"/>
    </row>
    <row r="14" ht="18" customHeight="1" spans="1:7">
      <c r="A14" s="115" t="s">
        <v>92</v>
      </c>
      <c r="B14" s="115" t="s">
        <v>161</v>
      </c>
      <c r="C14" s="23">
        <v>4037496.53</v>
      </c>
      <c r="D14" s="23">
        <v>4037496.53</v>
      </c>
      <c r="E14" s="23">
        <v>4037496.53</v>
      </c>
      <c r="F14" s="23"/>
      <c r="G14" s="23"/>
    </row>
    <row r="15" ht="18" customHeight="1" spans="1:7">
      <c r="A15" s="147" t="s">
        <v>93</v>
      </c>
      <c r="B15" s="147" t="s">
        <v>162</v>
      </c>
      <c r="C15" s="23">
        <v>983493.84</v>
      </c>
      <c r="D15" s="23">
        <v>983493.84</v>
      </c>
      <c r="E15" s="23">
        <v>983493.84</v>
      </c>
      <c r="F15" s="23"/>
      <c r="G15" s="23"/>
    </row>
    <row r="16" ht="18" customHeight="1" spans="1:7">
      <c r="A16" s="147" t="s">
        <v>94</v>
      </c>
      <c r="B16" s="147" t="s">
        <v>163</v>
      </c>
      <c r="C16" s="23">
        <v>3054002.69</v>
      </c>
      <c r="D16" s="23">
        <v>3054002.69</v>
      </c>
      <c r="E16" s="23">
        <v>3054002.69</v>
      </c>
      <c r="F16" s="23"/>
      <c r="G16" s="23"/>
    </row>
    <row r="17" ht="18" customHeight="1" spans="1:7">
      <c r="A17" s="115" t="s">
        <v>95</v>
      </c>
      <c r="B17" s="115" t="s">
        <v>164</v>
      </c>
      <c r="C17" s="23">
        <v>123729.24</v>
      </c>
      <c r="D17" s="23">
        <v>123729.24</v>
      </c>
      <c r="E17" s="23">
        <v>123729.24</v>
      </c>
      <c r="F17" s="23"/>
      <c r="G17" s="23"/>
    </row>
    <row r="18" ht="18" customHeight="1" spans="1:7">
      <c r="A18" s="147" t="s">
        <v>96</v>
      </c>
      <c r="B18" s="147" t="s">
        <v>165</v>
      </c>
      <c r="C18" s="23">
        <v>123729.24</v>
      </c>
      <c r="D18" s="23">
        <v>123729.24</v>
      </c>
      <c r="E18" s="23">
        <v>123729.24</v>
      </c>
      <c r="F18" s="23"/>
      <c r="G18" s="23"/>
    </row>
    <row r="19" ht="18" customHeight="1" spans="1:7">
      <c r="A19" s="33" t="s">
        <v>97</v>
      </c>
      <c r="B19" s="33" t="s">
        <v>98</v>
      </c>
      <c r="C19" s="23">
        <v>1444688.72</v>
      </c>
      <c r="D19" s="23">
        <v>1444688.72</v>
      </c>
      <c r="E19" s="23">
        <v>1444688.72</v>
      </c>
      <c r="F19" s="23"/>
      <c r="G19" s="23"/>
    </row>
    <row r="20" ht="18" customHeight="1" spans="1:7">
      <c r="A20" s="115" t="s">
        <v>99</v>
      </c>
      <c r="B20" s="115" t="s">
        <v>166</v>
      </c>
      <c r="C20" s="23">
        <v>1444688.72</v>
      </c>
      <c r="D20" s="23">
        <v>1444688.72</v>
      </c>
      <c r="E20" s="23">
        <v>1444688.72</v>
      </c>
      <c r="F20" s="23"/>
      <c r="G20" s="23"/>
    </row>
    <row r="21" ht="18" customHeight="1" spans="1:7">
      <c r="A21" s="147" t="s">
        <v>100</v>
      </c>
      <c r="B21" s="147" t="s">
        <v>167</v>
      </c>
      <c r="C21" s="23">
        <v>1355213.69</v>
      </c>
      <c r="D21" s="23">
        <v>1355213.69</v>
      </c>
      <c r="E21" s="23">
        <v>1355213.69</v>
      </c>
      <c r="F21" s="23"/>
      <c r="G21" s="23"/>
    </row>
    <row r="22" ht="18" customHeight="1" spans="1:7">
      <c r="A22" s="147" t="s">
        <v>101</v>
      </c>
      <c r="B22" s="147" t="s">
        <v>168</v>
      </c>
      <c r="C22" s="23">
        <v>89475.03</v>
      </c>
      <c r="D22" s="23">
        <v>89475.03</v>
      </c>
      <c r="E22" s="23">
        <v>89475.03</v>
      </c>
      <c r="F22" s="23"/>
      <c r="G22" s="23"/>
    </row>
    <row r="23" ht="18" customHeight="1" spans="1:7">
      <c r="A23" s="33" t="s">
        <v>102</v>
      </c>
      <c r="B23" s="33" t="s">
        <v>103</v>
      </c>
      <c r="C23" s="23">
        <v>2290502.02</v>
      </c>
      <c r="D23" s="23">
        <v>2290502.02</v>
      </c>
      <c r="E23" s="23">
        <v>2290502.02</v>
      </c>
      <c r="F23" s="23"/>
      <c r="G23" s="23"/>
    </row>
    <row r="24" ht="18" customHeight="1" spans="1:7">
      <c r="A24" s="115" t="s">
        <v>104</v>
      </c>
      <c r="B24" s="115" t="s">
        <v>169</v>
      </c>
      <c r="C24" s="23">
        <v>2290502.02</v>
      </c>
      <c r="D24" s="23">
        <v>2290502.02</v>
      </c>
      <c r="E24" s="23">
        <v>2290502.02</v>
      </c>
      <c r="F24" s="23"/>
      <c r="G24" s="23"/>
    </row>
    <row r="25" ht="18" customHeight="1" spans="1:7">
      <c r="A25" s="147" t="s">
        <v>105</v>
      </c>
      <c r="B25" s="147" t="s">
        <v>170</v>
      </c>
      <c r="C25" s="23">
        <v>2290502.02</v>
      </c>
      <c r="D25" s="23">
        <v>2290502.02</v>
      </c>
      <c r="E25" s="23">
        <v>2290502.02</v>
      </c>
      <c r="F25" s="23"/>
      <c r="G25" s="23"/>
    </row>
    <row r="26" ht="18" customHeight="1" spans="1:7">
      <c r="A26" s="148" t="s">
        <v>109</v>
      </c>
      <c r="B26" s="149" t="s">
        <v>109</v>
      </c>
      <c r="C26" s="23">
        <v>34986044.73</v>
      </c>
      <c r="D26" s="23">
        <v>34692461.43</v>
      </c>
      <c r="E26" s="23">
        <v>33658937.93</v>
      </c>
      <c r="F26" s="23">
        <v>1033523.5</v>
      </c>
      <c r="G26" s="23">
        <v>293583.3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workbookViewId="0">
      <selection activeCell="B16" sqref="B16"/>
    </sheetView>
  </sheetViews>
  <sheetFormatPr defaultColWidth="9.14018691588785" defaultRowHeight="14.25" customHeight="1" outlineLevelRow="7" outlineLevelCol="5"/>
  <cols>
    <col min="1" max="1" width="23.5700934579439" customWidth="1"/>
    <col min="2" max="6" width="22.8504672897196" customWidth="1"/>
  </cols>
  <sheetData>
    <row r="1" ht="15" customHeight="1" spans="1:6">
      <c r="A1" s="134"/>
      <c r="B1" s="135"/>
      <c r="C1" s="61"/>
      <c r="F1" s="86" t="s">
        <v>171</v>
      </c>
    </row>
    <row r="2" ht="39" customHeight="1" spans="1:6">
      <c r="A2" s="124" t="str">
        <f>"2025"&amp;"年一般公共预算“三公”经费支出预算表"</f>
        <v>2025年一般公共预算“三公”经费支出预算表</v>
      </c>
      <c r="B2" s="50"/>
      <c r="C2" s="50"/>
      <c r="D2" s="50"/>
      <c r="E2" s="50"/>
      <c r="F2" s="50"/>
    </row>
    <row r="3" ht="18.75" customHeight="1" spans="1:6">
      <c r="A3" s="40" t="str">
        <f>"单位名称："&amp;"耿马傣族佤族自治县勐永镇中心校"</f>
        <v>单位名称：耿马傣族佤族自治县勐永镇中心校</v>
      </c>
      <c r="B3" s="135"/>
      <c r="C3" s="61"/>
      <c r="D3" s="29"/>
      <c r="F3" s="86" t="s">
        <v>172</v>
      </c>
    </row>
    <row r="4" ht="18.75" customHeight="1" spans="1:6">
      <c r="A4" s="10" t="s">
        <v>173</v>
      </c>
      <c r="B4" s="30" t="s">
        <v>174</v>
      </c>
      <c r="C4" s="12" t="s">
        <v>175</v>
      </c>
      <c r="D4" s="13"/>
      <c r="E4" s="14"/>
      <c r="F4" s="30" t="s">
        <v>176</v>
      </c>
    </row>
    <row r="5" ht="18.75" customHeight="1" spans="1:6">
      <c r="A5" s="17"/>
      <c r="B5" s="32"/>
      <c r="C5" s="65" t="s">
        <v>57</v>
      </c>
      <c r="D5" s="65" t="s">
        <v>177</v>
      </c>
      <c r="E5" s="65" t="s">
        <v>178</v>
      </c>
      <c r="F5" s="32"/>
    </row>
    <row r="6" ht="18.75" customHeight="1" spans="1:6">
      <c r="A6" s="136">
        <v>1</v>
      </c>
      <c r="B6" s="137">
        <v>2</v>
      </c>
      <c r="C6" s="138">
        <v>3</v>
      </c>
      <c r="D6" s="138">
        <v>4</v>
      </c>
      <c r="E6" s="138">
        <v>5</v>
      </c>
      <c r="F6" s="137">
        <v>6</v>
      </c>
    </row>
    <row r="7" ht="18.75" customHeight="1" spans="1:6">
      <c r="A7" s="139"/>
      <c r="B7" s="139"/>
      <c r="C7" s="139"/>
      <c r="D7" s="139"/>
      <c r="E7" s="139"/>
      <c r="F7" s="139"/>
    </row>
    <row r="8" customHeight="1" spans="1:1">
      <c r="A8" t="s">
        <v>179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topLeftCell="F14" workbookViewId="0">
      <selection activeCell="A1" sqref="A1"/>
    </sheetView>
  </sheetViews>
  <sheetFormatPr defaultColWidth="9.14018691588785" defaultRowHeight="14.25" customHeight="1"/>
  <cols>
    <col min="1" max="1" width="32.8504672897196" customWidth="1"/>
    <col min="2" max="2" width="25.4205607476636" customWidth="1"/>
    <col min="3" max="3" width="26.5700934579439" customWidth="1"/>
    <col min="4" max="4" width="10.1401869158879" customWidth="1"/>
    <col min="5" max="5" width="28.5981308411215" customWidth="1"/>
    <col min="6" max="6" width="10.2803738317757" customWidth="1"/>
    <col min="7" max="7" width="23" customWidth="1"/>
    <col min="8" max="21" width="19.8504672897196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6"/>
      <c r="I1" s="66"/>
      <c r="J1" s="66"/>
      <c r="K1" s="66"/>
      <c r="L1" s="66"/>
      <c r="M1" s="66"/>
      <c r="N1" s="29"/>
      <c r="O1" s="29"/>
      <c r="P1" s="29"/>
      <c r="Q1" s="66"/>
      <c r="U1" s="122"/>
      <c r="W1" s="37" t="s">
        <v>180</v>
      </c>
    </row>
    <row r="2" ht="39.75" customHeight="1" spans="1:23">
      <c r="A2" s="124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"单位名称："&amp;"耿马傣族佤族自治县勐永镇中心校"</f>
        <v>单位名称：耿马傣族佤族自治县勐永镇中心校</v>
      </c>
      <c r="B3" s="125"/>
      <c r="C3" s="125"/>
      <c r="D3" s="125"/>
      <c r="E3" s="125"/>
      <c r="F3" s="125"/>
      <c r="G3" s="125"/>
      <c r="H3" s="70"/>
      <c r="I3" s="70"/>
      <c r="J3" s="70"/>
      <c r="K3" s="70"/>
      <c r="L3" s="70"/>
      <c r="M3" s="70"/>
      <c r="N3" s="92"/>
      <c r="O3" s="92"/>
      <c r="P3" s="92"/>
      <c r="Q3" s="70"/>
      <c r="U3" s="122"/>
      <c r="W3" s="37" t="s">
        <v>172</v>
      </c>
    </row>
    <row r="4" ht="18" customHeight="1" spans="1:23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26" t="s">
        <v>188</v>
      </c>
      <c r="I4" s="63" t="s">
        <v>188</v>
      </c>
      <c r="J4" s="63"/>
      <c r="K4" s="63"/>
      <c r="L4" s="63"/>
      <c r="M4" s="63"/>
      <c r="N4" s="13"/>
      <c r="O4" s="13"/>
      <c r="P4" s="13"/>
      <c r="Q4" s="73" t="s">
        <v>61</v>
      </c>
      <c r="R4" s="63" t="s">
        <v>77</v>
      </c>
      <c r="S4" s="63"/>
      <c r="T4" s="63"/>
      <c r="U4" s="63"/>
      <c r="V4" s="63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4" t="s">
        <v>189</v>
      </c>
      <c r="I5" s="126" t="s">
        <v>58</v>
      </c>
      <c r="J5" s="63"/>
      <c r="K5" s="63"/>
      <c r="L5" s="63"/>
      <c r="M5" s="131"/>
      <c r="N5" s="12" t="s">
        <v>190</v>
      </c>
      <c r="O5" s="13"/>
      <c r="P5" s="14"/>
      <c r="Q5" s="10" t="s">
        <v>61</v>
      </c>
      <c r="R5" s="126" t="s">
        <v>77</v>
      </c>
      <c r="S5" s="73" t="s">
        <v>64</v>
      </c>
      <c r="T5" s="63" t="s">
        <v>77</v>
      </c>
      <c r="U5" s="73" t="s">
        <v>66</v>
      </c>
      <c r="V5" s="73" t="s">
        <v>67</v>
      </c>
      <c r="W5" s="133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2" t="s">
        <v>191</v>
      </c>
      <c r="J6" s="10" t="s">
        <v>192</v>
      </c>
      <c r="K6" s="10" t="s">
        <v>193</v>
      </c>
      <c r="L6" s="10" t="s">
        <v>194</v>
      </c>
      <c r="M6" s="10" t="s">
        <v>195</v>
      </c>
      <c r="N6" s="10" t="s">
        <v>58</v>
      </c>
      <c r="O6" s="10" t="s">
        <v>59</v>
      </c>
      <c r="P6" s="10" t="s">
        <v>60</v>
      </c>
      <c r="Q6" s="31"/>
      <c r="R6" s="10" t="s">
        <v>57</v>
      </c>
      <c r="S6" s="10" t="s">
        <v>64</v>
      </c>
      <c r="T6" s="10" t="s">
        <v>196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197</v>
      </c>
      <c r="K7" s="17" t="s">
        <v>193</v>
      </c>
      <c r="L7" s="17" t="s">
        <v>194</v>
      </c>
      <c r="M7" s="17" t="s">
        <v>195</v>
      </c>
      <c r="N7" s="17" t="s">
        <v>193</v>
      </c>
      <c r="O7" s="17" t="s">
        <v>194</v>
      </c>
      <c r="P7" s="17" t="s">
        <v>195</v>
      </c>
      <c r="Q7" s="17" t="s">
        <v>61</v>
      </c>
      <c r="R7" s="17" t="s">
        <v>57</v>
      </c>
      <c r="S7" s="17" t="s">
        <v>64</v>
      </c>
      <c r="T7" s="17" t="s">
        <v>196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70</v>
      </c>
      <c r="B9" s="128"/>
      <c r="C9" s="128"/>
      <c r="D9" s="128"/>
      <c r="E9" s="128"/>
      <c r="F9" s="128"/>
      <c r="G9" s="128"/>
      <c r="H9" s="23">
        <v>34692461.43</v>
      </c>
      <c r="I9" s="23">
        <v>34692461.43</v>
      </c>
      <c r="J9" s="23"/>
      <c r="K9" s="23"/>
      <c r="L9" s="23">
        <v>34692461.43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 t="s">
        <v>70</v>
      </c>
      <c r="B10" s="21" t="s">
        <v>198</v>
      </c>
      <c r="C10" s="21" t="s">
        <v>199</v>
      </c>
      <c r="D10" s="21" t="s">
        <v>86</v>
      </c>
      <c r="E10" s="21" t="s">
        <v>157</v>
      </c>
      <c r="F10" s="21" t="s">
        <v>200</v>
      </c>
      <c r="G10" s="21" t="s">
        <v>201</v>
      </c>
      <c r="H10" s="23">
        <v>161628</v>
      </c>
      <c r="I10" s="23">
        <v>161628</v>
      </c>
      <c r="J10" s="23"/>
      <c r="K10" s="23"/>
      <c r="L10" s="23">
        <v>161628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 t="s">
        <v>70</v>
      </c>
      <c r="B11" s="21" t="s">
        <v>198</v>
      </c>
      <c r="C11" s="21" t="s">
        <v>199</v>
      </c>
      <c r="D11" s="21" t="s">
        <v>87</v>
      </c>
      <c r="E11" s="21" t="s">
        <v>158</v>
      </c>
      <c r="F11" s="21" t="s">
        <v>200</v>
      </c>
      <c r="G11" s="21" t="s">
        <v>201</v>
      </c>
      <c r="H11" s="23">
        <v>9292606.8</v>
      </c>
      <c r="I11" s="23">
        <v>9292606.8</v>
      </c>
      <c r="J11" s="23"/>
      <c r="K11" s="23"/>
      <c r="L11" s="23">
        <v>9292606.8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 t="s">
        <v>70</v>
      </c>
      <c r="B12" s="21" t="s">
        <v>198</v>
      </c>
      <c r="C12" s="21" t="s">
        <v>199</v>
      </c>
      <c r="D12" s="21" t="s">
        <v>86</v>
      </c>
      <c r="E12" s="21" t="s">
        <v>157</v>
      </c>
      <c r="F12" s="21" t="s">
        <v>202</v>
      </c>
      <c r="G12" s="21" t="s">
        <v>203</v>
      </c>
      <c r="H12" s="23">
        <v>47040</v>
      </c>
      <c r="I12" s="23">
        <v>47040</v>
      </c>
      <c r="J12" s="23"/>
      <c r="K12" s="23"/>
      <c r="L12" s="23">
        <v>47040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 t="s">
        <v>70</v>
      </c>
      <c r="B13" s="21" t="s">
        <v>198</v>
      </c>
      <c r="C13" s="21" t="s">
        <v>199</v>
      </c>
      <c r="D13" s="21" t="s">
        <v>87</v>
      </c>
      <c r="E13" s="21" t="s">
        <v>158</v>
      </c>
      <c r="F13" s="21" t="s">
        <v>202</v>
      </c>
      <c r="G13" s="21" t="s">
        <v>203</v>
      </c>
      <c r="H13" s="23">
        <v>1879212</v>
      </c>
      <c r="I13" s="23">
        <v>1879212</v>
      </c>
      <c r="J13" s="23"/>
      <c r="K13" s="23"/>
      <c r="L13" s="23">
        <v>1879212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 t="s">
        <v>70</v>
      </c>
      <c r="B14" s="21" t="s">
        <v>204</v>
      </c>
      <c r="C14" s="21" t="s">
        <v>205</v>
      </c>
      <c r="D14" s="21" t="s">
        <v>86</v>
      </c>
      <c r="E14" s="21" t="s">
        <v>157</v>
      </c>
      <c r="F14" s="21" t="s">
        <v>202</v>
      </c>
      <c r="G14" s="21" t="s">
        <v>203</v>
      </c>
      <c r="H14" s="23">
        <v>30000</v>
      </c>
      <c r="I14" s="23">
        <v>30000</v>
      </c>
      <c r="J14" s="23"/>
      <c r="K14" s="23"/>
      <c r="L14" s="23">
        <v>30000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 t="s">
        <v>70</v>
      </c>
      <c r="B15" s="21" t="s">
        <v>204</v>
      </c>
      <c r="C15" s="21" t="s">
        <v>205</v>
      </c>
      <c r="D15" s="21" t="s">
        <v>87</v>
      </c>
      <c r="E15" s="21" t="s">
        <v>158</v>
      </c>
      <c r="F15" s="21" t="s">
        <v>202</v>
      </c>
      <c r="G15" s="21" t="s">
        <v>203</v>
      </c>
      <c r="H15" s="23">
        <v>1056000</v>
      </c>
      <c r="I15" s="23">
        <v>1056000</v>
      </c>
      <c r="J15" s="23"/>
      <c r="K15" s="23"/>
      <c r="L15" s="23">
        <v>1056000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 t="s">
        <v>70</v>
      </c>
      <c r="B16" s="21" t="s">
        <v>206</v>
      </c>
      <c r="C16" s="21" t="s">
        <v>207</v>
      </c>
      <c r="D16" s="21" t="s">
        <v>86</v>
      </c>
      <c r="E16" s="21" t="s">
        <v>157</v>
      </c>
      <c r="F16" s="21" t="s">
        <v>202</v>
      </c>
      <c r="G16" s="21" t="s">
        <v>203</v>
      </c>
      <c r="H16" s="23">
        <v>38400</v>
      </c>
      <c r="I16" s="23">
        <v>38400</v>
      </c>
      <c r="J16" s="23"/>
      <c r="K16" s="23"/>
      <c r="L16" s="23">
        <v>38400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 t="s">
        <v>70</v>
      </c>
      <c r="B17" s="21" t="s">
        <v>206</v>
      </c>
      <c r="C17" s="21" t="s">
        <v>207</v>
      </c>
      <c r="D17" s="21" t="s">
        <v>87</v>
      </c>
      <c r="E17" s="21" t="s">
        <v>158</v>
      </c>
      <c r="F17" s="21" t="s">
        <v>202</v>
      </c>
      <c r="G17" s="21" t="s">
        <v>203</v>
      </c>
      <c r="H17" s="23">
        <v>1255200</v>
      </c>
      <c r="I17" s="23">
        <v>1255200</v>
      </c>
      <c r="J17" s="23"/>
      <c r="K17" s="23"/>
      <c r="L17" s="23">
        <v>1255200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 t="s">
        <v>70</v>
      </c>
      <c r="B18" s="21" t="s">
        <v>208</v>
      </c>
      <c r="C18" s="21" t="s">
        <v>209</v>
      </c>
      <c r="D18" s="21" t="s">
        <v>86</v>
      </c>
      <c r="E18" s="21" t="s">
        <v>157</v>
      </c>
      <c r="F18" s="21" t="s">
        <v>210</v>
      </c>
      <c r="G18" s="21" t="s">
        <v>211</v>
      </c>
      <c r="H18" s="23">
        <v>135948</v>
      </c>
      <c r="I18" s="23">
        <v>135948</v>
      </c>
      <c r="J18" s="23"/>
      <c r="K18" s="23"/>
      <c r="L18" s="23">
        <v>135948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 t="s">
        <v>70</v>
      </c>
      <c r="B19" s="21" t="s">
        <v>208</v>
      </c>
      <c r="C19" s="21" t="s">
        <v>209</v>
      </c>
      <c r="D19" s="21" t="s">
        <v>87</v>
      </c>
      <c r="E19" s="21" t="s">
        <v>158</v>
      </c>
      <c r="F19" s="21" t="s">
        <v>210</v>
      </c>
      <c r="G19" s="21" t="s">
        <v>211</v>
      </c>
      <c r="H19" s="23">
        <v>5031696</v>
      </c>
      <c r="I19" s="23">
        <v>5031696</v>
      </c>
      <c r="J19" s="23"/>
      <c r="K19" s="23"/>
      <c r="L19" s="23">
        <v>5031696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 t="s">
        <v>70</v>
      </c>
      <c r="B20" s="21" t="s">
        <v>212</v>
      </c>
      <c r="C20" s="21" t="s">
        <v>213</v>
      </c>
      <c r="D20" s="21" t="s">
        <v>86</v>
      </c>
      <c r="E20" s="21" t="s">
        <v>157</v>
      </c>
      <c r="F20" s="21" t="s">
        <v>210</v>
      </c>
      <c r="G20" s="21" t="s">
        <v>211</v>
      </c>
      <c r="H20" s="23">
        <v>90000</v>
      </c>
      <c r="I20" s="23">
        <v>90000</v>
      </c>
      <c r="J20" s="23"/>
      <c r="K20" s="23"/>
      <c r="L20" s="23">
        <v>90000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 t="s">
        <v>70</v>
      </c>
      <c r="B21" s="21" t="s">
        <v>212</v>
      </c>
      <c r="C21" s="21" t="s">
        <v>213</v>
      </c>
      <c r="D21" s="21" t="s">
        <v>87</v>
      </c>
      <c r="E21" s="21" t="s">
        <v>158</v>
      </c>
      <c r="F21" s="21" t="s">
        <v>210</v>
      </c>
      <c r="G21" s="21" t="s">
        <v>211</v>
      </c>
      <c r="H21" s="23">
        <v>3168000</v>
      </c>
      <c r="I21" s="23">
        <v>3168000</v>
      </c>
      <c r="J21" s="23"/>
      <c r="K21" s="23"/>
      <c r="L21" s="23">
        <v>3168000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 t="s">
        <v>70</v>
      </c>
      <c r="B22" s="21" t="s">
        <v>214</v>
      </c>
      <c r="C22" s="21" t="s">
        <v>215</v>
      </c>
      <c r="D22" s="21" t="s">
        <v>86</v>
      </c>
      <c r="E22" s="21" t="s">
        <v>157</v>
      </c>
      <c r="F22" s="21" t="s">
        <v>210</v>
      </c>
      <c r="G22" s="21" t="s">
        <v>211</v>
      </c>
      <c r="H22" s="23">
        <v>62400</v>
      </c>
      <c r="I22" s="23">
        <v>62400</v>
      </c>
      <c r="J22" s="23"/>
      <c r="K22" s="23"/>
      <c r="L22" s="23">
        <v>62400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 t="s">
        <v>70</v>
      </c>
      <c r="B23" s="21" t="s">
        <v>214</v>
      </c>
      <c r="C23" s="21" t="s">
        <v>215</v>
      </c>
      <c r="D23" s="21" t="s">
        <v>87</v>
      </c>
      <c r="E23" s="21" t="s">
        <v>158</v>
      </c>
      <c r="F23" s="21" t="s">
        <v>210</v>
      </c>
      <c r="G23" s="21" t="s">
        <v>211</v>
      </c>
      <c r="H23" s="23">
        <v>2476986</v>
      </c>
      <c r="I23" s="23">
        <v>2476986</v>
      </c>
      <c r="J23" s="23"/>
      <c r="K23" s="23"/>
      <c r="L23" s="23">
        <v>2476986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 t="s">
        <v>70</v>
      </c>
      <c r="B24" s="21" t="s">
        <v>216</v>
      </c>
      <c r="C24" s="21" t="s">
        <v>217</v>
      </c>
      <c r="D24" s="21" t="s">
        <v>94</v>
      </c>
      <c r="E24" s="21" t="s">
        <v>163</v>
      </c>
      <c r="F24" s="21" t="s">
        <v>218</v>
      </c>
      <c r="G24" s="21" t="s">
        <v>219</v>
      </c>
      <c r="H24" s="23">
        <v>3054002.69</v>
      </c>
      <c r="I24" s="23">
        <v>3054002.69</v>
      </c>
      <c r="J24" s="23"/>
      <c r="K24" s="23"/>
      <c r="L24" s="23">
        <v>3054002.69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 t="s">
        <v>70</v>
      </c>
      <c r="B25" s="21" t="s">
        <v>216</v>
      </c>
      <c r="C25" s="21" t="s">
        <v>217</v>
      </c>
      <c r="D25" s="21" t="s">
        <v>220</v>
      </c>
      <c r="E25" s="21" t="s">
        <v>221</v>
      </c>
      <c r="F25" s="21" t="s">
        <v>222</v>
      </c>
      <c r="G25" s="21" t="s">
        <v>223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 t="s">
        <v>70</v>
      </c>
      <c r="B26" s="21" t="s">
        <v>216</v>
      </c>
      <c r="C26" s="21" t="s">
        <v>217</v>
      </c>
      <c r="D26" s="21" t="s">
        <v>224</v>
      </c>
      <c r="E26" s="21" t="s">
        <v>225</v>
      </c>
      <c r="F26" s="21" t="s">
        <v>226</v>
      </c>
      <c r="G26" s="21" t="s">
        <v>227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 t="s">
        <v>70</v>
      </c>
      <c r="B27" s="21" t="s">
        <v>216</v>
      </c>
      <c r="C27" s="21" t="s">
        <v>217</v>
      </c>
      <c r="D27" s="21" t="s">
        <v>100</v>
      </c>
      <c r="E27" s="21" t="s">
        <v>167</v>
      </c>
      <c r="F27" s="21" t="s">
        <v>226</v>
      </c>
      <c r="G27" s="21" t="s">
        <v>227</v>
      </c>
      <c r="H27" s="23">
        <v>1355213.69</v>
      </c>
      <c r="I27" s="23">
        <v>1355213.69</v>
      </c>
      <c r="J27" s="23"/>
      <c r="K27" s="23"/>
      <c r="L27" s="23">
        <v>1355213.69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 t="s">
        <v>70</v>
      </c>
      <c r="B28" s="21" t="s">
        <v>216</v>
      </c>
      <c r="C28" s="21" t="s">
        <v>217</v>
      </c>
      <c r="D28" s="21" t="s">
        <v>228</v>
      </c>
      <c r="E28" s="21" t="s">
        <v>229</v>
      </c>
      <c r="F28" s="21" t="s">
        <v>230</v>
      </c>
      <c r="G28" s="21" t="s">
        <v>231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8" t="s">
        <v>70</v>
      </c>
      <c r="B29" s="21" t="s">
        <v>216</v>
      </c>
      <c r="C29" s="21" t="s">
        <v>217</v>
      </c>
      <c r="D29" s="21" t="s">
        <v>86</v>
      </c>
      <c r="E29" s="21" t="s">
        <v>157</v>
      </c>
      <c r="F29" s="21" t="s">
        <v>232</v>
      </c>
      <c r="G29" s="21" t="s">
        <v>233</v>
      </c>
      <c r="H29" s="23">
        <v>2849.11</v>
      </c>
      <c r="I29" s="23">
        <v>2849.11</v>
      </c>
      <c r="J29" s="23"/>
      <c r="K29" s="23"/>
      <c r="L29" s="23">
        <v>2849.11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8" t="s">
        <v>70</v>
      </c>
      <c r="B30" s="21" t="s">
        <v>216</v>
      </c>
      <c r="C30" s="21" t="s">
        <v>217</v>
      </c>
      <c r="D30" s="21" t="s">
        <v>87</v>
      </c>
      <c r="E30" s="21" t="s">
        <v>158</v>
      </c>
      <c r="F30" s="21" t="s">
        <v>232</v>
      </c>
      <c r="G30" s="21" t="s">
        <v>233</v>
      </c>
      <c r="H30" s="23">
        <v>130763.51</v>
      </c>
      <c r="I30" s="23">
        <v>130763.51</v>
      </c>
      <c r="J30" s="23"/>
      <c r="K30" s="23"/>
      <c r="L30" s="23">
        <v>130763.51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8" t="s">
        <v>70</v>
      </c>
      <c r="B31" s="21" t="s">
        <v>216</v>
      </c>
      <c r="C31" s="21" t="s">
        <v>217</v>
      </c>
      <c r="D31" s="21" t="s">
        <v>101</v>
      </c>
      <c r="E31" s="21" t="s">
        <v>168</v>
      </c>
      <c r="F31" s="21" t="s">
        <v>232</v>
      </c>
      <c r="G31" s="21" t="s">
        <v>233</v>
      </c>
      <c r="H31" s="23">
        <v>51300</v>
      </c>
      <c r="I31" s="23">
        <v>51300</v>
      </c>
      <c r="J31" s="23"/>
      <c r="K31" s="23"/>
      <c r="L31" s="23">
        <v>51300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8" t="s">
        <v>70</v>
      </c>
      <c r="B32" s="21" t="s">
        <v>216</v>
      </c>
      <c r="C32" s="21" t="s">
        <v>217</v>
      </c>
      <c r="D32" s="21" t="s">
        <v>101</v>
      </c>
      <c r="E32" s="21" t="s">
        <v>168</v>
      </c>
      <c r="F32" s="21" t="s">
        <v>232</v>
      </c>
      <c r="G32" s="21" t="s">
        <v>233</v>
      </c>
      <c r="H32" s="23">
        <v>38175.03</v>
      </c>
      <c r="I32" s="23">
        <v>38175.03</v>
      </c>
      <c r="J32" s="23"/>
      <c r="K32" s="23"/>
      <c r="L32" s="23">
        <v>38175.03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8" t="s">
        <v>70</v>
      </c>
      <c r="B33" s="21" t="s">
        <v>234</v>
      </c>
      <c r="C33" s="21" t="s">
        <v>170</v>
      </c>
      <c r="D33" s="21" t="s">
        <v>105</v>
      </c>
      <c r="E33" s="21" t="s">
        <v>170</v>
      </c>
      <c r="F33" s="21" t="s">
        <v>235</v>
      </c>
      <c r="G33" s="21" t="s">
        <v>170</v>
      </c>
      <c r="H33" s="23">
        <v>2290502.02</v>
      </c>
      <c r="I33" s="23">
        <v>2290502.02</v>
      </c>
      <c r="J33" s="23"/>
      <c r="K33" s="23"/>
      <c r="L33" s="23">
        <v>2290502.02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28" t="s">
        <v>70</v>
      </c>
      <c r="B34" s="21" t="s">
        <v>236</v>
      </c>
      <c r="C34" s="21" t="s">
        <v>237</v>
      </c>
      <c r="D34" s="21" t="s">
        <v>86</v>
      </c>
      <c r="E34" s="21" t="s">
        <v>157</v>
      </c>
      <c r="F34" s="21" t="s">
        <v>238</v>
      </c>
      <c r="G34" s="21" t="s">
        <v>239</v>
      </c>
      <c r="H34" s="23">
        <v>359400</v>
      </c>
      <c r="I34" s="23">
        <v>359400</v>
      </c>
      <c r="J34" s="23"/>
      <c r="K34" s="23"/>
      <c r="L34" s="23">
        <v>359400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28" t="s">
        <v>70</v>
      </c>
      <c r="B35" s="21" t="s">
        <v>240</v>
      </c>
      <c r="C35" s="21" t="s">
        <v>241</v>
      </c>
      <c r="D35" s="21" t="s">
        <v>87</v>
      </c>
      <c r="E35" s="21" t="s">
        <v>158</v>
      </c>
      <c r="F35" s="21" t="s">
        <v>238</v>
      </c>
      <c r="G35" s="21" t="s">
        <v>239</v>
      </c>
      <c r="H35" s="23">
        <v>73390.86</v>
      </c>
      <c r="I35" s="23">
        <v>73390.86</v>
      </c>
      <c r="J35" s="23"/>
      <c r="K35" s="23"/>
      <c r="L35" s="23">
        <v>73390.86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28" t="s">
        <v>70</v>
      </c>
      <c r="B36" s="21" t="s">
        <v>242</v>
      </c>
      <c r="C36" s="21" t="s">
        <v>243</v>
      </c>
      <c r="D36" s="21" t="s">
        <v>86</v>
      </c>
      <c r="E36" s="21" t="s">
        <v>157</v>
      </c>
      <c r="F36" s="21" t="s">
        <v>244</v>
      </c>
      <c r="G36" s="21" t="s">
        <v>243</v>
      </c>
      <c r="H36" s="23">
        <v>8140.32</v>
      </c>
      <c r="I36" s="23">
        <v>8140.32</v>
      </c>
      <c r="J36" s="23"/>
      <c r="K36" s="23"/>
      <c r="L36" s="23">
        <v>8140.32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28" t="s">
        <v>70</v>
      </c>
      <c r="B37" s="21" t="s">
        <v>242</v>
      </c>
      <c r="C37" s="21" t="s">
        <v>243</v>
      </c>
      <c r="D37" s="21" t="s">
        <v>87</v>
      </c>
      <c r="E37" s="21" t="s">
        <v>158</v>
      </c>
      <c r="F37" s="21" t="s">
        <v>244</v>
      </c>
      <c r="G37" s="21" t="s">
        <v>243</v>
      </c>
      <c r="H37" s="23">
        <v>373610.02</v>
      </c>
      <c r="I37" s="23">
        <v>373610.02</v>
      </c>
      <c r="J37" s="23"/>
      <c r="K37" s="23"/>
      <c r="L37" s="23">
        <v>373610.02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28" t="s">
        <v>70</v>
      </c>
      <c r="B38" s="21" t="s">
        <v>245</v>
      </c>
      <c r="C38" s="21" t="s">
        <v>246</v>
      </c>
      <c r="D38" s="21" t="s">
        <v>86</v>
      </c>
      <c r="E38" s="21" t="s">
        <v>157</v>
      </c>
      <c r="F38" s="21" t="s">
        <v>247</v>
      </c>
      <c r="G38" s="21" t="s">
        <v>248</v>
      </c>
      <c r="H38" s="23">
        <v>7038.54</v>
      </c>
      <c r="I38" s="23">
        <v>7038.54</v>
      </c>
      <c r="J38" s="23"/>
      <c r="K38" s="23"/>
      <c r="L38" s="23">
        <v>7038.54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28" t="s">
        <v>70</v>
      </c>
      <c r="B39" s="21" t="s">
        <v>245</v>
      </c>
      <c r="C39" s="21" t="s">
        <v>246</v>
      </c>
      <c r="D39" s="21" t="s">
        <v>87</v>
      </c>
      <c r="E39" s="21" t="s">
        <v>158</v>
      </c>
      <c r="F39" s="21" t="s">
        <v>247</v>
      </c>
      <c r="G39" s="21" t="s">
        <v>248</v>
      </c>
      <c r="H39" s="23">
        <v>211943.76</v>
      </c>
      <c r="I39" s="23">
        <v>211943.76</v>
      </c>
      <c r="J39" s="23"/>
      <c r="K39" s="23"/>
      <c r="L39" s="23">
        <v>211943.76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28" t="s">
        <v>70</v>
      </c>
      <c r="B40" s="21" t="s">
        <v>249</v>
      </c>
      <c r="C40" s="21" t="s">
        <v>250</v>
      </c>
      <c r="D40" s="21" t="s">
        <v>93</v>
      </c>
      <c r="E40" s="21" t="s">
        <v>162</v>
      </c>
      <c r="F40" s="21" t="s">
        <v>251</v>
      </c>
      <c r="G40" s="21" t="s">
        <v>252</v>
      </c>
      <c r="H40" s="23">
        <v>983493.84</v>
      </c>
      <c r="I40" s="23">
        <v>983493.84</v>
      </c>
      <c r="J40" s="23"/>
      <c r="K40" s="23"/>
      <c r="L40" s="23">
        <v>983493.84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28" t="s">
        <v>70</v>
      </c>
      <c r="B41" s="21" t="s">
        <v>253</v>
      </c>
      <c r="C41" s="21" t="s">
        <v>254</v>
      </c>
      <c r="D41" s="21" t="s">
        <v>89</v>
      </c>
      <c r="E41" s="21" t="s">
        <v>160</v>
      </c>
      <c r="F41" s="21" t="s">
        <v>255</v>
      </c>
      <c r="G41" s="21" t="s">
        <v>256</v>
      </c>
      <c r="H41" s="23">
        <v>96672</v>
      </c>
      <c r="I41" s="23">
        <v>96672</v>
      </c>
      <c r="J41" s="23"/>
      <c r="K41" s="23"/>
      <c r="L41" s="23">
        <v>96672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28" t="s">
        <v>70</v>
      </c>
      <c r="B42" s="21" t="s">
        <v>257</v>
      </c>
      <c r="C42" s="21" t="s">
        <v>258</v>
      </c>
      <c r="D42" s="21" t="s">
        <v>89</v>
      </c>
      <c r="E42" s="21" t="s">
        <v>160</v>
      </c>
      <c r="F42" s="21" t="s">
        <v>255</v>
      </c>
      <c r="G42" s="21" t="s">
        <v>256</v>
      </c>
      <c r="H42" s="23">
        <v>807120</v>
      </c>
      <c r="I42" s="23">
        <v>807120</v>
      </c>
      <c r="J42" s="23"/>
      <c r="K42" s="23"/>
      <c r="L42" s="23">
        <v>807120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28" t="s">
        <v>70</v>
      </c>
      <c r="B43" s="21" t="s">
        <v>259</v>
      </c>
      <c r="C43" s="21" t="s">
        <v>260</v>
      </c>
      <c r="D43" s="21" t="s">
        <v>96</v>
      </c>
      <c r="E43" s="21" t="s">
        <v>165</v>
      </c>
      <c r="F43" s="21" t="s">
        <v>255</v>
      </c>
      <c r="G43" s="21" t="s">
        <v>256</v>
      </c>
      <c r="H43" s="23">
        <v>123729.24</v>
      </c>
      <c r="I43" s="23">
        <v>123729.24</v>
      </c>
      <c r="J43" s="23"/>
      <c r="K43" s="23"/>
      <c r="L43" s="23">
        <v>123729.24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28" t="s">
        <v>70</v>
      </c>
      <c r="B44" s="21" t="s">
        <v>216</v>
      </c>
      <c r="C44" s="21" t="s">
        <v>217</v>
      </c>
      <c r="D44" s="21" t="s">
        <v>224</v>
      </c>
      <c r="E44" s="21" t="s">
        <v>225</v>
      </c>
      <c r="F44" s="21" t="s">
        <v>261</v>
      </c>
      <c r="G44" s="21" t="s">
        <v>262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34" t="s">
        <v>109</v>
      </c>
      <c r="B45" s="129"/>
      <c r="C45" s="129"/>
      <c r="D45" s="129"/>
      <c r="E45" s="129"/>
      <c r="F45" s="129"/>
      <c r="G45" s="130"/>
      <c r="H45" s="23">
        <v>34692461.43</v>
      </c>
      <c r="I45" s="23">
        <v>34692461.43</v>
      </c>
      <c r="J45" s="23"/>
      <c r="K45" s="23"/>
      <c r="L45" s="23">
        <v>34692461.43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</sheetData>
  <mergeCells count="30">
    <mergeCell ref="A2:W2"/>
    <mergeCell ref="A3:G3"/>
    <mergeCell ref="H4:W4"/>
    <mergeCell ref="I5:M5"/>
    <mergeCell ref="N5:P5"/>
    <mergeCell ref="R5:W5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4"/>
  <sheetViews>
    <sheetView showZeros="0" topLeftCell="B4" workbookViewId="0">
      <selection activeCell="I17" sqref="I17"/>
    </sheetView>
  </sheetViews>
  <sheetFormatPr defaultColWidth="9.14018691588785" defaultRowHeight="14.25" customHeight="1"/>
  <cols>
    <col min="1" max="1" width="12.4205607476636" customWidth="1"/>
    <col min="2" max="2" width="30.4392523364486" customWidth="1"/>
    <col min="3" max="3" width="32.8504672897196" customWidth="1"/>
    <col min="4" max="4" width="23.8504672897196" customWidth="1"/>
    <col min="5" max="5" width="11.1401869158879" customWidth="1"/>
    <col min="6" max="6" width="17.7102803738318" customWidth="1"/>
    <col min="7" max="7" width="9.85046728971963" customWidth="1"/>
    <col min="8" max="8" width="17.7102803738318" customWidth="1"/>
    <col min="9" max="21" width="19.1401869158878" customWidth="1"/>
    <col min="22" max="23" width="19.2803738317757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"单位名称："&amp;"耿马傣族佤族自治县勐永镇中心校"</f>
        <v>单位名称：耿马傣族佤族自治县勐永镇中心校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172</v>
      </c>
    </row>
    <row r="4" ht="18.75" customHeight="1" spans="1:23">
      <c r="A4" s="10" t="s">
        <v>264</v>
      </c>
      <c r="B4" s="11" t="s">
        <v>182</v>
      </c>
      <c r="C4" s="10" t="s">
        <v>183</v>
      </c>
      <c r="D4" s="10" t="s">
        <v>265</v>
      </c>
      <c r="E4" s="11" t="s">
        <v>184</v>
      </c>
      <c r="F4" s="11" t="s">
        <v>185</v>
      </c>
      <c r="G4" s="11" t="s">
        <v>266</v>
      </c>
      <c r="H4" s="11" t="s">
        <v>267</v>
      </c>
      <c r="I4" s="30" t="s">
        <v>55</v>
      </c>
      <c r="J4" s="12" t="s">
        <v>268</v>
      </c>
      <c r="K4" s="13"/>
      <c r="L4" s="13"/>
      <c r="M4" s="14"/>
      <c r="N4" s="12" t="s">
        <v>190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8" t="s">
        <v>58</v>
      </c>
      <c r="K5" s="119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196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0" t="s">
        <v>57</v>
      </c>
      <c r="K6" s="93"/>
      <c r="L6" s="31"/>
      <c r="M6" s="31"/>
      <c r="N6" s="31"/>
      <c r="O6" s="31"/>
      <c r="P6" s="31"/>
      <c r="Q6" s="31"/>
      <c r="R6" s="31"/>
      <c r="S6" s="121"/>
      <c r="T6" s="121"/>
      <c r="U6" s="121"/>
      <c r="V6" s="121"/>
      <c r="W6" s="121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57</v>
      </c>
      <c r="K7" s="45" t="s">
        <v>269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270</v>
      </c>
      <c r="D9" s="21"/>
      <c r="E9" s="21"/>
      <c r="F9" s="21"/>
      <c r="G9" s="21"/>
      <c r="H9" s="21"/>
      <c r="I9" s="23">
        <v>150000</v>
      </c>
      <c r="J9" s="23">
        <v>150000</v>
      </c>
      <c r="K9" s="23">
        <v>150000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7" t="s">
        <v>271</v>
      </c>
      <c r="B10" s="117" t="s">
        <v>272</v>
      </c>
      <c r="C10" s="21" t="s">
        <v>270</v>
      </c>
      <c r="D10" s="117" t="s">
        <v>70</v>
      </c>
      <c r="E10" s="117" t="s">
        <v>86</v>
      </c>
      <c r="F10" s="117" t="s">
        <v>157</v>
      </c>
      <c r="G10" s="117" t="s">
        <v>238</v>
      </c>
      <c r="H10" s="117" t="s">
        <v>239</v>
      </c>
      <c r="I10" s="23">
        <v>130000</v>
      </c>
      <c r="J10" s="23">
        <v>130000</v>
      </c>
      <c r="K10" s="23">
        <v>130000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7" t="s">
        <v>271</v>
      </c>
      <c r="B11" s="117" t="s">
        <v>272</v>
      </c>
      <c r="C11" s="21" t="s">
        <v>270</v>
      </c>
      <c r="D11" s="117" t="s">
        <v>70</v>
      </c>
      <c r="E11" s="117" t="s">
        <v>86</v>
      </c>
      <c r="F11" s="117" t="s">
        <v>157</v>
      </c>
      <c r="G11" s="117" t="s">
        <v>273</v>
      </c>
      <c r="H11" s="117" t="s">
        <v>274</v>
      </c>
      <c r="I11" s="23">
        <v>20000</v>
      </c>
      <c r="J11" s="23">
        <v>20000</v>
      </c>
      <c r="K11" s="23">
        <v>20000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4"/>
      <c r="B12" s="24"/>
      <c r="C12" s="21" t="s">
        <v>275</v>
      </c>
      <c r="D12" s="24"/>
      <c r="E12" s="24"/>
      <c r="F12" s="24"/>
      <c r="G12" s="24"/>
      <c r="H12" s="24"/>
      <c r="I12" s="23">
        <v>1694800</v>
      </c>
      <c r="J12" s="23"/>
      <c r="K12" s="23"/>
      <c r="L12" s="23"/>
      <c r="M12" s="23"/>
      <c r="N12" s="23"/>
      <c r="O12" s="23"/>
      <c r="P12" s="23"/>
      <c r="Q12" s="23"/>
      <c r="R12" s="23">
        <v>1694800</v>
      </c>
      <c r="S12" s="23"/>
      <c r="T12" s="23"/>
      <c r="U12" s="23"/>
      <c r="V12" s="23"/>
      <c r="W12" s="23">
        <v>1694800</v>
      </c>
    </row>
    <row r="13" ht="18.75" customHeight="1" spans="1:23">
      <c r="A13" s="117" t="s">
        <v>271</v>
      </c>
      <c r="B13" s="117" t="s">
        <v>276</v>
      </c>
      <c r="C13" s="21" t="s">
        <v>275</v>
      </c>
      <c r="D13" s="117" t="s">
        <v>70</v>
      </c>
      <c r="E13" s="117" t="s">
        <v>87</v>
      </c>
      <c r="F13" s="117" t="s">
        <v>158</v>
      </c>
      <c r="G13" s="117" t="s">
        <v>238</v>
      </c>
      <c r="H13" s="117" t="s">
        <v>239</v>
      </c>
      <c r="I13" s="23">
        <v>85000</v>
      </c>
      <c r="J13" s="23"/>
      <c r="K13" s="23"/>
      <c r="L13" s="23"/>
      <c r="M13" s="23"/>
      <c r="N13" s="23"/>
      <c r="O13" s="23"/>
      <c r="P13" s="23"/>
      <c r="Q13" s="23"/>
      <c r="R13" s="23">
        <v>85000</v>
      </c>
      <c r="S13" s="23"/>
      <c r="T13" s="23"/>
      <c r="U13" s="23"/>
      <c r="V13" s="23"/>
      <c r="W13" s="23">
        <v>85000</v>
      </c>
    </row>
    <row r="14" ht="18.75" customHeight="1" spans="1:23">
      <c r="A14" s="117" t="s">
        <v>271</v>
      </c>
      <c r="B14" s="117" t="s">
        <v>276</v>
      </c>
      <c r="C14" s="21" t="s">
        <v>275</v>
      </c>
      <c r="D14" s="117" t="s">
        <v>70</v>
      </c>
      <c r="E14" s="117" t="s">
        <v>87</v>
      </c>
      <c r="F14" s="117" t="s">
        <v>158</v>
      </c>
      <c r="G14" s="117" t="s">
        <v>277</v>
      </c>
      <c r="H14" s="117" t="s">
        <v>278</v>
      </c>
      <c r="I14" s="23">
        <v>1609800</v>
      </c>
      <c r="J14" s="23"/>
      <c r="K14" s="23"/>
      <c r="L14" s="23"/>
      <c r="M14" s="23"/>
      <c r="N14" s="23"/>
      <c r="O14" s="23"/>
      <c r="P14" s="23"/>
      <c r="Q14" s="23"/>
      <c r="R14" s="23">
        <v>1609800</v>
      </c>
      <c r="S14" s="23"/>
      <c r="T14" s="23"/>
      <c r="U14" s="23"/>
      <c r="V14" s="23"/>
      <c r="W14" s="23">
        <v>1609800</v>
      </c>
    </row>
    <row r="15" ht="18.75" customHeight="1" spans="1:23">
      <c r="A15" s="24"/>
      <c r="B15" s="24"/>
      <c r="C15" s="21" t="s">
        <v>279</v>
      </c>
      <c r="D15" s="24"/>
      <c r="E15" s="24"/>
      <c r="F15" s="24"/>
      <c r="G15" s="24"/>
      <c r="H15" s="24"/>
      <c r="I15" s="23">
        <v>8000</v>
      </c>
      <c r="J15" s="23"/>
      <c r="K15" s="23"/>
      <c r="L15" s="23"/>
      <c r="M15" s="23"/>
      <c r="N15" s="23"/>
      <c r="O15" s="23"/>
      <c r="P15" s="23"/>
      <c r="Q15" s="23"/>
      <c r="R15" s="23">
        <v>8000</v>
      </c>
      <c r="S15" s="23"/>
      <c r="T15" s="23"/>
      <c r="U15" s="23"/>
      <c r="V15" s="23"/>
      <c r="W15" s="23">
        <v>8000</v>
      </c>
    </row>
    <row r="16" ht="18.75" customHeight="1" spans="1:23">
      <c r="A16" s="117" t="s">
        <v>271</v>
      </c>
      <c r="B16" s="117" t="s">
        <v>280</v>
      </c>
      <c r="C16" s="21" t="s">
        <v>279</v>
      </c>
      <c r="D16" s="117" t="s">
        <v>70</v>
      </c>
      <c r="E16" s="117" t="s">
        <v>87</v>
      </c>
      <c r="F16" s="117" t="s">
        <v>158</v>
      </c>
      <c r="G16" s="117" t="s">
        <v>238</v>
      </c>
      <c r="H16" s="117" t="s">
        <v>239</v>
      </c>
      <c r="I16" s="23">
        <v>8000</v>
      </c>
      <c r="J16" s="23"/>
      <c r="K16" s="23"/>
      <c r="L16" s="23"/>
      <c r="M16" s="23"/>
      <c r="N16" s="23"/>
      <c r="O16" s="23"/>
      <c r="P16" s="23"/>
      <c r="Q16" s="23"/>
      <c r="R16" s="23">
        <v>8000</v>
      </c>
      <c r="S16" s="23"/>
      <c r="T16" s="23"/>
      <c r="U16" s="23"/>
      <c r="V16" s="23"/>
      <c r="W16" s="23">
        <v>8000</v>
      </c>
    </row>
    <row r="17" ht="18.75" customHeight="1" spans="1:23">
      <c r="A17" s="24"/>
      <c r="B17" s="24"/>
      <c r="C17" s="21" t="s">
        <v>281</v>
      </c>
      <c r="D17" s="24"/>
      <c r="E17" s="24"/>
      <c r="F17" s="24"/>
      <c r="G17" s="24"/>
      <c r="H17" s="24"/>
      <c r="I17" s="23">
        <v>143583.3</v>
      </c>
      <c r="J17" s="23">
        <v>143583.3</v>
      </c>
      <c r="K17" s="23">
        <v>143583.3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17" t="s">
        <v>282</v>
      </c>
      <c r="B18" s="117" t="s">
        <v>283</v>
      </c>
      <c r="C18" s="21" t="s">
        <v>281</v>
      </c>
      <c r="D18" s="117" t="s">
        <v>70</v>
      </c>
      <c r="E18" s="117" t="s">
        <v>86</v>
      </c>
      <c r="F18" s="117" t="s">
        <v>157</v>
      </c>
      <c r="G18" s="117" t="s">
        <v>284</v>
      </c>
      <c r="H18" s="117" t="s">
        <v>285</v>
      </c>
      <c r="I18" s="23">
        <v>2700</v>
      </c>
      <c r="J18" s="23">
        <v>2700</v>
      </c>
      <c r="K18" s="23">
        <v>2700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17" t="s">
        <v>282</v>
      </c>
      <c r="B19" s="117" t="s">
        <v>283</v>
      </c>
      <c r="C19" s="21" t="s">
        <v>281</v>
      </c>
      <c r="D19" s="117" t="s">
        <v>70</v>
      </c>
      <c r="E19" s="117" t="s">
        <v>87</v>
      </c>
      <c r="F19" s="117" t="s">
        <v>158</v>
      </c>
      <c r="G19" s="117" t="s">
        <v>284</v>
      </c>
      <c r="H19" s="117" t="s">
        <v>285</v>
      </c>
      <c r="I19" s="23">
        <v>140883.3</v>
      </c>
      <c r="J19" s="23">
        <v>140883.3</v>
      </c>
      <c r="K19" s="23">
        <v>140883.3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4"/>
      <c r="B20" s="24"/>
      <c r="C20" s="21" t="s">
        <v>286</v>
      </c>
      <c r="D20" s="24"/>
      <c r="E20" s="24"/>
      <c r="F20" s="24"/>
      <c r="G20" s="24"/>
      <c r="H20" s="24"/>
      <c r="I20" s="23">
        <v>3600</v>
      </c>
      <c r="J20" s="23"/>
      <c r="K20" s="23"/>
      <c r="L20" s="23"/>
      <c r="M20" s="23"/>
      <c r="N20" s="23"/>
      <c r="O20" s="23"/>
      <c r="P20" s="23"/>
      <c r="Q20" s="23"/>
      <c r="R20" s="23">
        <v>3600</v>
      </c>
      <c r="S20" s="23"/>
      <c r="T20" s="23"/>
      <c r="U20" s="23"/>
      <c r="V20" s="23"/>
      <c r="W20" s="23">
        <v>3600</v>
      </c>
    </row>
    <row r="21" ht="18.75" customHeight="1" spans="1:23">
      <c r="A21" s="117" t="s">
        <v>271</v>
      </c>
      <c r="B21" s="117" t="s">
        <v>287</v>
      </c>
      <c r="C21" s="21" t="s">
        <v>286</v>
      </c>
      <c r="D21" s="117" t="s">
        <v>70</v>
      </c>
      <c r="E21" s="117" t="s">
        <v>108</v>
      </c>
      <c r="F21" s="117" t="s">
        <v>82</v>
      </c>
      <c r="G21" s="117" t="s">
        <v>238</v>
      </c>
      <c r="H21" s="117" t="s">
        <v>239</v>
      </c>
      <c r="I21" s="23">
        <v>3600</v>
      </c>
      <c r="J21" s="23"/>
      <c r="K21" s="23"/>
      <c r="L21" s="23"/>
      <c r="M21" s="23"/>
      <c r="N21" s="23"/>
      <c r="O21" s="23"/>
      <c r="P21" s="23"/>
      <c r="Q21" s="23"/>
      <c r="R21" s="23">
        <v>3600</v>
      </c>
      <c r="S21" s="23"/>
      <c r="T21" s="23"/>
      <c r="U21" s="23"/>
      <c r="V21" s="23"/>
      <c r="W21" s="23">
        <v>3600</v>
      </c>
    </row>
    <row r="22" ht="18.75" customHeight="1" spans="1:23">
      <c r="A22" s="24"/>
      <c r="B22" s="24"/>
      <c r="C22" s="21" t="s">
        <v>288</v>
      </c>
      <c r="D22" s="24"/>
      <c r="E22" s="24"/>
      <c r="F22" s="24"/>
      <c r="G22" s="24"/>
      <c r="H22" s="24"/>
      <c r="I22" s="23">
        <v>2800000</v>
      </c>
      <c r="J22" s="23"/>
      <c r="K22" s="23"/>
      <c r="L22" s="23"/>
      <c r="M22" s="23"/>
      <c r="N22" s="23"/>
      <c r="O22" s="23"/>
      <c r="P22" s="23"/>
      <c r="Q22" s="23"/>
      <c r="R22" s="23">
        <v>2800000</v>
      </c>
      <c r="S22" s="23"/>
      <c r="T22" s="23"/>
      <c r="U22" s="23"/>
      <c r="V22" s="23"/>
      <c r="W22" s="23">
        <v>2800000</v>
      </c>
    </row>
    <row r="23" ht="18.75" customHeight="1" spans="1:23">
      <c r="A23" s="117" t="s">
        <v>282</v>
      </c>
      <c r="B23" s="117" t="s">
        <v>289</v>
      </c>
      <c r="C23" s="21" t="s">
        <v>288</v>
      </c>
      <c r="D23" s="117" t="s">
        <v>70</v>
      </c>
      <c r="E23" s="117" t="s">
        <v>108</v>
      </c>
      <c r="F23" s="117" t="s">
        <v>82</v>
      </c>
      <c r="G23" s="117" t="s">
        <v>255</v>
      </c>
      <c r="H23" s="117" t="s">
        <v>256</v>
      </c>
      <c r="I23" s="23">
        <v>2800000</v>
      </c>
      <c r="J23" s="23"/>
      <c r="K23" s="23"/>
      <c r="L23" s="23"/>
      <c r="M23" s="23"/>
      <c r="N23" s="23"/>
      <c r="O23" s="23"/>
      <c r="P23" s="23"/>
      <c r="Q23" s="23"/>
      <c r="R23" s="23">
        <v>2800000</v>
      </c>
      <c r="S23" s="23"/>
      <c r="T23" s="23"/>
      <c r="U23" s="23"/>
      <c r="V23" s="23"/>
      <c r="W23" s="23">
        <v>2800000</v>
      </c>
    </row>
    <row r="24" ht="18.75" customHeight="1" spans="1:23">
      <c r="A24" s="34" t="s">
        <v>109</v>
      </c>
      <c r="B24" s="35"/>
      <c r="C24" s="35"/>
      <c r="D24" s="35"/>
      <c r="E24" s="35"/>
      <c r="F24" s="35"/>
      <c r="G24" s="35"/>
      <c r="H24" s="36"/>
      <c r="I24" s="23">
        <v>4799983.3</v>
      </c>
      <c r="J24" s="23">
        <v>293583.3</v>
      </c>
      <c r="K24" s="23">
        <v>293583.3</v>
      </c>
      <c r="L24" s="23"/>
      <c r="M24" s="23"/>
      <c r="N24" s="23"/>
      <c r="O24" s="23"/>
      <c r="P24" s="23"/>
      <c r="Q24" s="23"/>
      <c r="R24" s="23">
        <v>4506400</v>
      </c>
      <c r="S24" s="23"/>
      <c r="T24" s="23"/>
      <c r="U24" s="23"/>
      <c r="V24" s="23"/>
      <c r="W24" s="23">
        <v>4506400</v>
      </c>
    </row>
  </sheetData>
  <mergeCells count="28">
    <mergeCell ref="A2:W2"/>
    <mergeCell ref="A3:H3"/>
    <mergeCell ref="J4:M4"/>
    <mergeCell ref="N4:P4"/>
    <mergeCell ref="R4:W4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8"/>
  <sheetViews>
    <sheetView showZeros="0" topLeftCell="A37" workbookViewId="0">
      <selection activeCell="A1" sqref="A1"/>
    </sheetView>
  </sheetViews>
  <sheetFormatPr defaultColWidth="9.14018691588785" defaultRowHeight="12" customHeight="1"/>
  <cols>
    <col min="1" max="1" width="34.2803738317757" customWidth="1"/>
    <col min="2" max="2" width="48" customWidth="1"/>
    <col min="3" max="5" width="18.2803738317757" customWidth="1"/>
    <col min="6" max="6" width="12" customWidth="1"/>
    <col min="7" max="7" width="17" customWidth="1"/>
    <col min="8" max="9" width="12" customWidth="1"/>
    <col min="10" max="10" width="27.5700934579439" customWidth="1"/>
  </cols>
  <sheetData>
    <row r="1" ht="15" customHeight="1" spans="10:10">
      <c r="J1" s="85" t="s">
        <v>290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"单位名称："&amp;"耿马傣族佤族自治县勐永镇中心校"</f>
        <v>单位名称：耿马傣族佤族自治县勐永镇中心校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291</v>
      </c>
      <c r="B4" s="45" t="s">
        <v>292</v>
      </c>
      <c r="C4" s="45" t="s">
        <v>293</v>
      </c>
      <c r="D4" s="45" t="s">
        <v>294</v>
      </c>
      <c r="E4" s="45" t="s">
        <v>295</v>
      </c>
      <c r="F4" s="52" t="s">
        <v>296</v>
      </c>
      <c r="G4" s="45" t="s">
        <v>297</v>
      </c>
      <c r="H4" s="52" t="s">
        <v>298</v>
      </c>
      <c r="I4" s="52" t="s">
        <v>299</v>
      </c>
      <c r="J4" s="45" t="s">
        <v>300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3" t="s">
        <v>70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01" t="s">
        <v>270</v>
      </c>
      <c r="B7" s="21" t="s">
        <v>301</v>
      </c>
      <c r="C7" s="21" t="s">
        <v>302</v>
      </c>
      <c r="D7" s="21" t="s">
        <v>303</v>
      </c>
      <c r="E7" s="33" t="s">
        <v>304</v>
      </c>
      <c r="F7" s="21" t="s">
        <v>305</v>
      </c>
      <c r="G7" s="33" t="s">
        <v>306</v>
      </c>
      <c r="H7" s="21" t="s">
        <v>307</v>
      </c>
      <c r="I7" s="21" t="s">
        <v>308</v>
      </c>
      <c r="J7" s="33" t="s">
        <v>309</v>
      </c>
    </row>
    <row r="8" ht="18.75" customHeight="1" spans="1:10">
      <c r="A8" s="201" t="s">
        <v>270</v>
      </c>
      <c r="B8" s="21" t="s">
        <v>301</v>
      </c>
      <c r="C8" s="21" t="s">
        <v>302</v>
      </c>
      <c r="D8" s="21" t="s">
        <v>310</v>
      </c>
      <c r="E8" s="33" t="s">
        <v>311</v>
      </c>
      <c r="F8" s="21" t="s">
        <v>312</v>
      </c>
      <c r="G8" s="33" t="s">
        <v>313</v>
      </c>
      <c r="H8" s="21" t="s">
        <v>314</v>
      </c>
      <c r="I8" s="21" t="s">
        <v>315</v>
      </c>
      <c r="J8" s="33" t="s">
        <v>309</v>
      </c>
    </row>
    <row r="9" ht="18.75" customHeight="1" spans="1:10">
      <c r="A9" s="201" t="s">
        <v>270</v>
      </c>
      <c r="B9" s="21" t="s">
        <v>301</v>
      </c>
      <c r="C9" s="21" t="s">
        <v>302</v>
      </c>
      <c r="D9" s="21" t="s">
        <v>316</v>
      </c>
      <c r="E9" s="33" t="s">
        <v>317</v>
      </c>
      <c r="F9" s="21" t="s">
        <v>312</v>
      </c>
      <c r="G9" s="33" t="s">
        <v>318</v>
      </c>
      <c r="H9" s="21" t="s">
        <v>314</v>
      </c>
      <c r="I9" s="21" t="s">
        <v>315</v>
      </c>
      <c r="J9" s="33" t="s">
        <v>309</v>
      </c>
    </row>
    <row r="10" ht="18.75" customHeight="1" spans="1:10">
      <c r="A10" s="201" t="s">
        <v>270</v>
      </c>
      <c r="B10" s="21" t="s">
        <v>301</v>
      </c>
      <c r="C10" s="21" t="s">
        <v>302</v>
      </c>
      <c r="D10" s="21" t="s">
        <v>319</v>
      </c>
      <c r="E10" s="33" t="s">
        <v>320</v>
      </c>
      <c r="F10" s="21" t="s">
        <v>321</v>
      </c>
      <c r="G10" s="33" t="s">
        <v>322</v>
      </c>
      <c r="H10" s="21" t="s">
        <v>323</v>
      </c>
      <c r="I10" s="21" t="s">
        <v>308</v>
      </c>
      <c r="J10" s="33" t="s">
        <v>309</v>
      </c>
    </row>
    <row r="11" ht="18.75" customHeight="1" spans="1:10">
      <c r="A11" s="201" t="s">
        <v>270</v>
      </c>
      <c r="B11" s="21" t="s">
        <v>301</v>
      </c>
      <c r="C11" s="21" t="s">
        <v>324</v>
      </c>
      <c r="D11" s="21" t="s">
        <v>325</v>
      </c>
      <c r="E11" s="33" t="s">
        <v>326</v>
      </c>
      <c r="F11" s="21" t="s">
        <v>321</v>
      </c>
      <c r="G11" s="33" t="s">
        <v>327</v>
      </c>
      <c r="H11" s="21"/>
      <c r="I11" s="21" t="s">
        <v>315</v>
      </c>
      <c r="J11" s="33" t="s">
        <v>309</v>
      </c>
    </row>
    <row r="12" ht="18.75" customHeight="1" spans="1:10">
      <c r="A12" s="201" t="s">
        <v>270</v>
      </c>
      <c r="B12" s="21" t="s">
        <v>301</v>
      </c>
      <c r="C12" s="21" t="s">
        <v>328</v>
      </c>
      <c r="D12" s="21" t="s">
        <v>329</v>
      </c>
      <c r="E12" s="33" t="s">
        <v>330</v>
      </c>
      <c r="F12" s="21" t="s">
        <v>312</v>
      </c>
      <c r="G12" s="33" t="s">
        <v>313</v>
      </c>
      <c r="H12" s="21" t="s">
        <v>314</v>
      </c>
      <c r="I12" s="21" t="s">
        <v>315</v>
      </c>
      <c r="J12" s="33" t="s">
        <v>309</v>
      </c>
    </row>
    <row r="13" ht="18.75" customHeight="1" spans="1:10">
      <c r="A13" s="201" t="s">
        <v>270</v>
      </c>
      <c r="B13" s="21" t="s">
        <v>301</v>
      </c>
      <c r="C13" s="21" t="s">
        <v>328</v>
      </c>
      <c r="D13" s="21" t="s">
        <v>329</v>
      </c>
      <c r="E13" s="33" t="s">
        <v>331</v>
      </c>
      <c r="F13" s="21" t="s">
        <v>312</v>
      </c>
      <c r="G13" s="33" t="s">
        <v>313</v>
      </c>
      <c r="H13" s="21" t="s">
        <v>314</v>
      </c>
      <c r="I13" s="21" t="s">
        <v>315</v>
      </c>
      <c r="J13" s="33" t="s">
        <v>309</v>
      </c>
    </row>
    <row r="14" ht="18.75" customHeight="1" spans="1:10">
      <c r="A14" s="201" t="s">
        <v>279</v>
      </c>
      <c r="B14" s="21" t="s">
        <v>332</v>
      </c>
      <c r="C14" s="21" t="s">
        <v>302</v>
      </c>
      <c r="D14" s="21" t="s">
        <v>303</v>
      </c>
      <c r="E14" s="33" t="s">
        <v>333</v>
      </c>
      <c r="F14" s="21" t="s">
        <v>321</v>
      </c>
      <c r="G14" s="33" t="s">
        <v>334</v>
      </c>
      <c r="H14" s="21" t="s">
        <v>335</v>
      </c>
      <c r="I14" s="21" t="s">
        <v>308</v>
      </c>
      <c r="J14" s="33" t="s">
        <v>279</v>
      </c>
    </row>
    <row r="15" ht="18.75" customHeight="1" spans="1:10">
      <c r="A15" s="201" t="s">
        <v>279</v>
      </c>
      <c r="B15" s="21" t="s">
        <v>332</v>
      </c>
      <c r="C15" s="21" t="s">
        <v>302</v>
      </c>
      <c r="D15" s="21" t="s">
        <v>303</v>
      </c>
      <c r="E15" s="33" t="s">
        <v>336</v>
      </c>
      <c r="F15" s="21" t="s">
        <v>312</v>
      </c>
      <c r="G15" s="33" t="s">
        <v>337</v>
      </c>
      <c r="H15" s="21" t="s">
        <v>307</v>
      </c>
      <c r="I15" s="21" t="s">
        <v>308</v>
      </c>
      <c r="J15" s="33" t="s">
        <v>279</v>
      </c>
    </row>
    <row r="16" ht="18.75" customHeight="1" spans="1:10">
      <c r="A16" s="201" t="s">
        <v>279</v>
      </c>
      <c r="B16" s="21" t="s">
        <v>332</v>
      </c>
      <c r="C16" s="21" t="s">
        <v>302</v>
      </c>
      <c r="D16" s="21" t="s">
        <v>310</v>
      </c>
      <c r="E16" s="33" t="s">
        <v>338</v>
      </c>
      <c r="F16" s="21" t="s">
        <v>321</v>
      </c>
      <c r="G16" s="33" t="s">
        <v>339</v>
      </c>
      <c r="H16" s="21" t="s">
        <v>314</v>
      </c>
      <c r="I16" s="21" t="s">
        <v>308</v>
      </c>
      <c r="J16" s="33" t="s">
        <v>279</v>
      </c>
    </row>
    <row r="17" ht="18.75" customHeight="1" spans="1:10">
      <c r="A17" s="201" t="s">
        <v>279</v>
      </c>
      <c r="B17" s="21" t="s">
        <v>332</v>
      </c>
      <c r="C17" s="21" t="s">
        <v>302</v>
      </c>
      <c r="D17" s="21" t="s">
        <v>316</v>
      </c>
      <c r="E17" s="33" t="s">
        <v>340</v>
      </c>
      <c r="F17" s="21" t="s">
        <v>321</v>
      </c>
      <c r="G17" s="33" t="s">
        <v>339</v>
      </c>
      <c r="H17" s="21" t="s">
        <v>314</v>
      </c>
      <c r="I17" s="21" t="s">
        <v>308</v>
      </c>
      <c r="J17" s="33" t="s">
        <v>279</v>
      </c>
    </row>
    <row r="18" ht="18.75" customHeight="1" spans="1:10">
      <c r="A18" s="201" t="s">
        <v>279</v>
      </c>
      <c r="B18" s="21" t="s">
        <v>332</v>
      </c>
      <c r="C18" s="21" t="s">
        <v>324</v>
      </c>
      <c r="D18" s="21" t="s">
        <v>341</v>
      </c>
      <c r="E18" s="33" t="s">
        <v>342</v>
      </c>
      <c r="F18" s="21" t="s">
        <v>321</v>
      </c>
      <c r="G18" s="33" t="s">
        <v>343</v>
      </c>
      <c r="H18" s="21" t="s">
        <v>343</v>
      </c>
      <c r="I18" s="21" t="s">
        <v>308</v>
      </c>
      <c r="J18" s="33" t="s">
        <v>279</v>
      </c>
    </row>
    <row r="19" ht="18.75" customHeight="1" spans="1:10">
      <c r="A19" s="201" t="s">
        <v>279</v>
      </c>
      <c r="B19" s="21" t="s">
        <v>332</v>
      </c>
      <c r="C19" s="21" t="s">
        <v>328</v>
      </c>
      <c r="D19" s="21" t="s">
        <v>329</v>
      </c>
      <c r="E19" s="33" t="s">
        <v>344</v>
      </c>
      <c r="F19" s="21" t="s">
        <v>312</v>
      </c>
      <c r="G19" s="33" t="s">
        <v>313</v>
      </c>
      <c r="H19" s="21" t="s">
        <v>314</v>
      </c>
      <c r="I19" s="21" t="s">
        <v>308</v>
      </c>
      <c r="J19" s="33" t="s">
        <v>279</v>
      </c>
    </row>
    <row r="20" ht="18.75" customHeight="1" spans="1:10">
      <c r="A20" s="201" t="s">
        <v>281</v>
      </c>
      <c r="B20" s="21" t="s">
        <v>345</v>
      </c>
      <c r="C20" s="21" t="s">
        <v>302</v>
      </c>
      <c r="D20" s="21" t="s">
        <v>303</v>
      </c>
      <c r="E20" s="33" t="s">
        <v>346</v>
      </c>
      <c r="F20" s="21" t="s">
        <v>321</v>
      </c>
      <c r="G20" s="33" t="s">
        <v>347</v>
      </c>
      <c r="H20" s="21" t="s">
        <v>307</v>
      </c>
      <c r="I20" s="21" t="s">
        <v>308</v>
      </c>
      <c r="J20" s="33" t="s">
        <v>348</v>
      </c>
    </row>
    <row r="21" ht="18.75" customHeight="1" spans="1:10">
      <c r="A21" s="201" t="s">
        <v>281</v>
      </c>
      <c r="B21" s="21" t="s">
        <v>345</v>
      </c>
      <c r="C21" s="21" t="s">
        <v>302</v>
      </c>
      <c r="D21" s="21" t="s">
        <v>303</v>
      </c>
      <c r="E21" s="33" t="s">
        <v>349</v>
      </c>
      <c r="F21" s="21" t="s">
        <v>321</v>
      </c>
      <c r="G21" s="33" t="s">
        <v>350</v>
      </c>
      <c r="H21" s="21" t="s">
        <v>307</v>
      </c>
      <c r="I21" s="21" t="s">
        <v>308</v>
      </c>
      <c r="J21" s="33" t="s">
        <v>348</v>
      </c>
    </row>
    <row r="22" ht="18.75" customHeight="1" spans="1:10">
      <c r="A22" s="201" t="s">
        <v>281</v>
      </c>
      <c r="B22" s="21" t="s">
        <v>345</v>
      </c>
      <c r="C22" s="21" t="s">
        <v>302</v>
      </c>
      <c r="D22" s="21" t="s">
        <v>310</v>
      </c>
      <c r="E22" s="33" t="s">
        <v>351</v>
      </c>
      <c r="F22" s="21" t="s">
        <v>321</v>
      </c>
      <c r="G22" s="33" t="s">
        <v>339</v>
      </c>
      <c r="H22" s="21" t="s">
        <v>314</v>
      </c>
      <c r="I22" s="21" t="s">
        <v>308</v>
      </c>
      <c r="J22" s="33" t="s">
        <v>348</v>
      </c>
    </row>
    <row r="23" ht="18.75" customHeight="1" spans="1:10">
      <c r="A23" s="201" t="s">
        <v>281</v>
      </c>
      <c r="B23" s="21" t="s">
        <v>345</v>
      </c>
      <c r="C23" s="21" t="s">
        <v>302</v>
      </c>
      <c r="D23" s="21" t="s">
        <v>316</v>
      </c>
      <c r="E23" s="33" t="s">
        <v>352</v>
      </c>
      <c r="F23" s="21" t="s">
        <v>312</v>
      </c>
      <c r="G23" s="33" t="s">
        <v>313</v>
      </c>
      <c r="H23" s="21" t="s">
        <v>314</v>
      </c>
      <c r="I23" s="21" t="s">
        <v>308</v>
      </c>
      <c r="J23" s="33" t="s">
        <v>348</v>
      </c>
    </row>
    <row r="24" ht="18.75" customHeight="1" spans="1:10">
      <c r="A24" s="201" t="s">
        <v>281</v>
      </c>
      <c r="B24" s="21" t="s">
        <v>345</v>
      </c>
      <c r="C24" s="21" t="s">
        <v>302</v>
      </c>
      <c r="D24" s="21" t="s">
        <v>319</v>
      </c>
      <c r="E24" s="33" t="s">
        <v>320</v>
      </c>
      <c r="F24" s="21" t="s">
        <v>321</v>
      </c>
      <c r="G24" s="33" t="s">
        <v>353</v>
      </c>
      <c r="H24" s="21" t="s">
        <v>354</v>
      </c>
      <c r="I24" s="21" t="s">
        <v>308</v>
      </c>
      <c r="J24" s="33" t="s">
        <v>348</v>
      </c>
    </row>
    <row r="25" ht="18.75" customHeight="1" spans="1:10">
      <c r="A25" s="201" t="s">
        <v>281</v>
      </c>
      <c r="B25" s="21" t="s">
        <v>345</v>
      </c>
      <c r="C25" s="21" t="s">
        <v>324</v>
      </c>
      <c r="D25" s="21" t="s">
        <v>341</v>
      </c>
      <c r="E25" s="33" t="s">
        <v>355</v>
      </c>
      <c r="F25" s="21" t="s">
        <v>312</v>
      </c>
      <c r="G25" s="33" t="s">
        <v>318</v>
      </c>
      <c r="H25" s="21" t="s">
        <v>314</v>
      </c>
      <c r="I25" s="21" t="s">
        <v>308</v>
      </c>
      <c r="J25" s="33" t="s">
        <v>348</v>
      </c>
    </row>
    <row r="26" ht="18.75" customHeight="1" spans="1:10">
      <c r="A26" s="201" t="s">
        <v>281</v>
      </c>
      <c r="B26" s="21" t="s">
        <v>345</v>
      </c>
      <c r="C26" s="21" t="s">
        <v>324</v>
      </c>
      <c r="D26" s="21" t="s">
        <v>325</v>
      </c>
      <c r="E26" s="33" t="s">
        <v>356</v>
      </c>
      <c r="F26" s="21" t="s">
        <v>312</v>
      </c>
      <c r="G26" s="33" t="s">
        <v>313</v>
      </c>
      <c r="H26" s="21" t="s">
        <v>314</v>
      </c>
      <c r="I26" s="21" t="s">
        <v>308</v>
      </c>
      <c r="J26" s="33" t="s">
        <v>348</v>
      </c>
    </row>
    <row r="27" ht="18.75" customHeight="1" spans="1:10">
      <c r="A27" s="201" t="s">
        <v>281</v>
      </c>
      <c r="B27" s="21" t="s">
        <v>345</v>
      </c>
      <c r="C27" s="21" t="s">
        <v>328</v>
      </c>
      <c r="D27" s="21" t="s">
        <v>329</v>
      </c>
      <c r="E27" s="33" t="s">
        <v>330</v>
      </c>
      <c r="F27" s="21" t="s">
        <v>312</v>
      </c>
      <c r="G27" s="33" t="s">
        <v>313</v>
      </c>
      <c r="H27" s="21" t="s">
        <v>314</v>
      </c>
      <c r="I27" s="21" t="s">
        <v>308</v>
      </c>
      <c r="J27" s="33" t="s">
        <v>348</v>
      </c>
    </row>
    <row r="28" ht="18.75" customHeight="1" spans="1:10">
      <c r="A28" s="201" t="s">
        <v>281</v>
      </c>
      <c r="B28" s="21" t="s">
        <v>345</v>
      </c>
      <c r="C28" s="21" t="s">
        <v>328</v>
      </c>
      <c r="D28" s="21" t="s">
        <v>329</v>
      </c>
      <c r="E28" s="33" t="s">
        <v>331</v>
      </c>
      <c r="F28" s="21" t="s">
        <v>312</v>
      </c>
      <c r="G28" s="33" t="s">
        <v>313</v>
      </c>
      <c r="H28" s="21" t="s">
        <v>314</v>
      </c>
      <c r="I28" s="21" t="s">
        <v>308</v>
      </c>
      <c r="J28" s="33" t="s">
        <v>348</v>
      </c>
    </row>
    <row r="29" ht="18.75" customHeight="1" spans="1:10">
      <c r="A29" s="201" t="s">
        <v>275</v>
      </c>
      <c r="B29" s="21" t="s">
        <v>357</v>
      </c>
      <c r="C29" s="21" t="s">
        <v>302</v>
      </c>
      <c r="D29" s="21" t="s">
        <v>303</v>
      </c>
      <c r="E29" s="33" t="s">
        <v>358</v>
      </c>
      <c r="F29" s="21" t="s">
        <v>312</v>
      </c>
      <c r="G29" s="33" t="s">
        <v>359</v>
      </c>
      <c r="H29" s="21" t="s">
        <v>307</v>
      </c>
      <c r="I29" s="21" t="s">
        <v>308</v>
      </c>
      <c r="J29" s="33" t="s">
        <v>360</v>
      </c>
    </row>
    <row r="30" ht="18.75" customHeight="1" spans="1:10">
      <c r="A30" s="201" t="s">
        <v>275</v>
      </c>
      <c r="B30" s="21" t="s">
        <v>357</v>
      </c>
      <c r="C30" s="21" t="s">
        <v>302</v>
      </c>
      <c r="D30" s="21" t="s">
        <v>303</v>
      </c>
      <c r="E30" s="33" t="s">
        <v>361</v>
      </c>
      <c r="F30" s="21" t="s">
        <v>321</v>
      </c>
      <c r="G30" s="33" t="s">
        <v>362</v>
      </c>
      <c r="H30" s="21" t="s">
        <v>335</v>
      </c>
      <c r="I30" s="21" t="s">
        <v>308</v>
      </c>
      <c r="J30" s="33" t="s">
        <v>360</v>
      </c>
    </row>
    <row r="31" ht="18.75" customHeight="1" spans="1:10">
      <c r="A31" s="201" t="s">
        <v>275</v>
      </c>
      <c r="B31" s="21" t="s">
        <v>357</v>
      </c>
      <c r="C31" s="21" t="s">
        <v>302</v>
      </c>
      <c r="D31" s="21" t="s">
        <v>310</v>
      </c>
      <c r="E31" s="33" t="s">
        <v>363</v>
      </c>
      <c r="F31" s="21" t="s">
        <v>321</v>
      </c>
      <c r="G31" s="33" t="s">
        <v>339</v>
      </c>
      <c r="H31" s="21" t="s">
        <v>314</v>
      </c>
      <c r="I31" s="21" t="s">
        <v>308</v>
      </c>
      <c r="J31" s="33" t="s">
        <v>360</v>
      </c>
    </row>
    <row r="32" ht="18.75" customHeight="1" spans="1:10">
      <c r="A32" s="201" t="s">
        <v>275</v>
      </c>
      <c r="B32" s="21" t="s">
        <v>357</v>
      </c>
      <c r="C32" s="21" t="s">
        <v>302</v>
      </c>
      <c r="D32" s="21" t="s">
        <v>310</v>
      </c>
      <c r="E32" s="33" t="s">
        <v>364</v>
      </c>
      <c r="F32" s="21" t="s">
        <v>312</v>
      </c>
      <c r="G32" s="33" t="s">
        <v>339</v>
      </c>
      <c r="H32" s="21" t="s">
        <v>314</v>
      </c>
      <c r="I32" s="21" t="s">
        <v>308</v>
      </c>
      <c r="J32" s="33" t="s">
        <v>360</v>
      </c>
    </row>
    <row r="33" ht="18.75" customHeight="1" spans="1:10">
      <c r="A33" s="201" t="s">
        <v>275</v>
      </c>
      <c r="B33" s="21" t="s">
        <v>357</v>
      </c>
      <c r="C33" s="21" t="s">
        <v>302</v>
      </c>
      <c r="D33" s="21" t="s">
        <v>316</v>
      </c>
      <c r="E33" s="33" t="s">
        <v>365</v>
      </c>
      <c r="F33" s="21" t="s">
        <v>312</v>
      </c>
      <c r="G33" s="33" t="s">
        <v>366</v>
      </c>
      <c r="H33" s="21" t="s">
        <v>314</v>
      </c>
      <c r="I33" s="21" t="s">
        <v>308</v>
      </c>
      <c r="J33" s="33" t="s">
        <v>360</v>
      </c>
    </row>
    <row r="34" ht="18.75" customHeight="1" spans="1:10">
      <c r="A34" s="201" t="s">
        <v>275</v>
      </c>
      <c r="B34" s="21" t="s">
        <v>357</v>
      </c>
      <c r="C34" s="21" t="s">
        <v>324</v>
      </c>
      <c r="D34" s="21" t="s">
        <v>341</v>
      </c>
      <c r="E34" s="33" t="s">
        <v>367</v>
      </c>
      <c r="F34" s="21" t="s">
        <v>321</v>
      </c>
      <c r="G34" s="33" t="s">
        <v>343</v>
      </c>
      <c r="H34" s="21" t="s">
        <v>343</v>
      </c>
      <c r="I34" s="21" t="s">
        <v>308</v>
      </c>
      <c r="J34" s="33" t="s">
        <v>360</v>
      </c>
    </row>
    <row r="35" ht="18.75" customHeight="1" spans="1:10">
      <c r="A35" s="201" t="s">
        <v>275</v>
      </c>
      <c r="B35" s="21" t="s">
        <v>357</v>
      </c>
      <c r="C35" s="21" t="s">
        <v>324</v>
      </c>
      <c r="D35" s="21" t="s">
        <v>341</v>
      </c>
      <c r="E35" s="33" t="s">
        <v>368</v>
      </c>
      <c r="F35" s="21" t="s">
        <v>312</v>
      </c>
      <c r="G35" s="33" t="s">
        <v>313</v>
      </c>
      <c r="H35" s="21" t="s">
        <v>314</v>
      </c>
      <c r="I35" s="21" t="s">
        <v>308</v>
      </c>
      <c r="J35" s="33" t="s">
        <v>360</v>
      </c>
    </row>
    <row r="36" ht="18.75" customHeight="1" spans="1:10">
      <c r="A36" s="201" t="s">
        <v>275</v>
      </c>
      <c r="B36" s="21" t="s">
        <v>357</v>
      </c>
      <c r="C36" s="21" t="s">
        <v>328</v>
      </c>
      <c r="D36" s="21" t="s">
        <v>329</v>
      </c>
      <c r="E36" s="33" t="s">
        <v>330</v>
      </c>
      <c r="F36" s="21" t="s">
        <v>312</v>
      </c>
      <c r="G36" s="33" t="s">
        <v>313</v>
      </c>
      <c r="H36" s="21" t="s">
        <v>314</v>
      </c>
      <c r="I36" s="21" t="s">
        <v>308</v>
      </c>
      <c r="J36" s="33" t="s">
        <v>360</v>
      </c>
    </row>
    <row r="37" ht="18.75" customHeight="1" spans="1:10">
      <c r="A37" s="201" t="s">
        <v>275</v>
      </c>
      <c r="B37" s="21" t="s">
        <v>357</v>
      </c>
      <c r="C37" s="21" t="s">
        <v>328</v>
      </c>
      <c r="D37" s="21" t="s">
        <v>329</v>
      </c>
      <c r="E37" s="33" t="s">
        <v>331</v>
      </c>
      <c r="F37" s="21" t="s">
        <v>312</v>
      </c>
      <c r="G37" s="33" t="s">
        <v>313</v>
      </c>
      <c r="H37" s="21" t="s">
        <v>314</v>
      </c>
      <c r="I37" s="21" t="s">
        <v>308</v>
      </c>
      <c r="J37" s="33" t="s">
        <v>360</v>
      </c>
    </row>
    <row r="38" ht="18.75" customHeight="1" spans="1:10">
      <c r="A38" s="201" t="s">
        <v>286</v>
      </c>
      <c r="B38" s="21" t="s">
        <v>369</v>
      </c>
      <c r="C38" s="21" t="s">
        <v>302</v>
      </c>
      <c r="D38" s="21" t="s">
        <v>303</v>
      </c>
      <c r="E38" s="33" t="s">
        <v>370</v>
      </c>
      <c r="F38" s="21" t="s">
        <v>312</v>
      </c>
      <c r="G38" s="33" t="s">
        <v>371</v>
      </c>
      <c r="H38" s="21" t="s">
        <v>307</v>
      </c>
      <c r="I38" s="21" t="s">
        <v>308</v>
      </c>
      <c r="J38" s="33" t="s">
        <v>372</v>
      </c>
    </row>
    <row r="39" ht="18.75" customHeight="1" spans="1:10">
      <c r="A39" s="201" t="s">
        <v>286</v>
      </c>
      <c r="B39" s="21" t="s">
        <v>369</v>
      </c>
      <c r="C39" s="21" t="s">
        <v>302</v>
      </c>
      <c r="D39" s="21" t="s">
        <v>310</v>
      </c>
      <c r="E39" s="33" t="s">
        <v>373</v>
      </c>
      <c r="F39" s="21" t="s">
        <v>312</v>
      </c>
      <c r="G39" s="33" t="s">
        <v>339</v>
      </c>
      <c r="H39" s="21" t="s">
        <v>314</v>
      </c>
      <c r="I39" s="21" t="s">
        <v>308</v>
      </c>
      <c r="J39" s="33" t="s">
        <v>372</v>
      </c>
    </row>
    <row r="40" ht="18.75" customHeight="1" spans="1:10">
      <c r="A40" s="201" t="s">
        <v>286</v>
      </c>
      <c r="B40" s="21" t="s">
        <v>369</v>
      </c>
      <c r="C40" s="21" t="s">
        <v>302</v>
      </c>
      <c r="D40" s="21" t="s">
        <v>316</v>
      </c>
      <c r="E40" s="33" t="s">
        <v>352</v>
      </c>
      <c r="F40" s="21" t="s">
        <v>312</v>
      </c>
      <c r="G40" s="33" t="s">
        <v>313</v>
      </c>
      <c r="H40" s="21" t="s">
        <v>314</v>
      </c>
      <c r="I40" s="21" t="s">
        <v>308</v>
      </c>
      <c r="J40" s="33" t="s">
        <v>372</v>
      </c>
    </row>
    <row r="41" ht="18.75" customHeight="1" spans="1:10">
      <c r="A41" s="201" t="s">
        <v>286</v>
      </c>
      <c r="B41" s="21" t="s">
        <v>369</v>
      </c>
      <c r="C41" s="21" t="s">
        <v>302</v>
      </c>
      <c r="D41" s="21" t="s">
        <v>319</v>
      </c>
      <c r="E41" s="33" t="s">
        <v>320</v>
      </c>
      <c r="F41" s="21" t="s">
        <v>321</v>
      </c>
      <c r="G41" s="33" t="s">
        <v>374</v>
      </c>
      <c r="H41" s="21" t="s">
        <v>354</v>
      </c>
      <c r="I41" s="21" t="s">
        <v>308</v>
      </c>
      <c r="J41" s="33" t="s">
        <v>372</v>
      </c>
    </row>
    <row r="42" ht="18.75" customHeight="1" spans="1:10">
      <c r="A42" s="201" t="s">
        <v>286</v>
      </c>
      <c r="B42" s="21" t="s">
        <v>369</v>
      </c>
      <c r="C42" s="21" t="s">
        <v>324</v>
      </c>
      <c r="D42" s="21" t="s">
        <v>341</v>
      </c>
      <c r="E42" s="33" t="s">
        <v>375</v>
      </c>
      <c r="F42" s="21" t="s">
        <v>321</v>
      </c>
      <c r="G42" s="33" t="s">
        <v>376</v>
      </c>
      <c r="H42" s="21" t="s">
        <v>376</v>
      </c>
      <c r="I42" s="21" t="s">
        <v>315</v>
      </c>
      <c r="J42" s="33" t="s">
        <v>372</v>
      </c>
    </row>
    <row r="43" ht="18.75" customHeight="1" spans="1:10">
      <c r="A43" s="201" t="s">
        <v>286</v>
      </c>
      <c r="B43" s="21" t="s">
        <v>369</v>
      </c>
      <c r="C43" s="21" t="s">
        <v>328</v>
      </c>
      <c r="D43" s="21" t="s">
        <v>329</v>
      </c>
      <c r="E43" s="33" t="s">
        <v>330</v>
      </c>
      <c r="F43" s="21" t="s">
        <v>312</v>
      </c>
      <c r="G43" s="33" t="s">
        <v>318</v>
      </c>
      <c r="H43" s="21" t="s">
        <v>314</v>
      </c>
      <c r="I43" s="21" t="s">
        <v>308</v>
      </c>
      <c r="J43" s="33" t="s">
        <v>372</v>
      </c>
    </row>
    <row r="44" ht="18.75" customHeight="1" spans="1:10">
      <c r="A44" s="201" t="s">
        <v>288</v>
      </c>
      <c r="B44" s="21" t="s">
        <v>377</v>
      </c>
      <c r="C44" s="21" t="s">
        <v>302</v>
      </c>
      <c r="D44" s="21" t="s">
        <v>303</v>
      </c>
      <c r="E44" s="33" t="s">
        <v>378</v>
      </c>
      <c r="F44" s="21" t="s">
        <v>321</v>
      </c>
      <c r="G44" s="33" t="s">
        <v>379</v>
      </c>
      <c r="H44" s="21" t="s">
        <v>307</v>
      </c>
      <c r="I44" s="21" t="s">
        <v>308</v>
      </c>
      <c r="J44" s="33" t="s">
        <v>380</v>
      </c>
    </row>
    <row r="45" ht="18.75" customHeight="1" spans="1:10">
      <c r="A45" s="201" t="s">
        <v>288</v>
      </c>
      <c r="B45" s="21" t="s">
        <v>377</v>
      </c>
      <c r="C45" s="21" t="s">
        <v>302</v>
      </c>
      <c r="D45" s="21" t="s">
        <v>310</v>
      </c>
      <c r="E45" s="33" t="s">
        <v>381</v>
      </c>
      <c r="F45" s="21" t="s">
        <v>321</v>
      </c>
      <c r="G45" s="33" t="s">
        <v>382</v>
      </c>
      <c r="H45" s="21" t="s">
        <v>383</v>
      </c>
      <c r="I45" s="21" t="s">
        <v>308</v>
      </c>
      <c r="J45" s="33" t="s">
        <v>381</v>
      </c>
    </row>
    <row r="46" ht="18.75" customHeight="1" spans="1:10">
      <c r="A46" s="201" t="s">
        <v>288</v>
      </c>
      <c r="B46" s="21" t="s">
        <v>377</v>
      </c>
      <c r="C46" s="21" t="s">
        <v>302</v>
      </c>
      <c r="D46" s="21" t="s">
        <v>316</v>
      </c>
      <c r="E46" s="33" t="s">
        <v>384</v>
      </c>
      <c r="F46" s="21" t="s">
        <v>321</v>
      </c>
      <c r="G46" s="33" t="s">
        <v>151</v>
      </c>
      <c r="H46" s="21" t="s">
        <v>385</v>
      </c>
      <c r="I46" s="21" t="s">
        <v>308</v>
      </c>
      <c r="J46" s="33" t="s">
        <v>386</v>
      </c>
    </row>
    <row r="47" ht="18.75" customHeight="1" spans="1:10">
      <c r="A47" s="201" t="s">
        <v>288</v>
      </c>
      <c r="B47" s="21" t="s">
        <v>377</v>
      </c>
      <c r="C47" s="21" t="s">
        <v>324</v>
      </c>
      <c r="D47" s="21" t="s">
        <v>325</v>
      </c>
      <c r="E47" s="33" t="s">
        <v>387</v>
      </c>
      <c r="F47" s="21" t="s">
        <v>312</v>
      </c>
      <c r="G47" s="33" t="s">
        <v>366</v>
      </c>
      <c r="H47" s="21" t="s">
        <v>314</v>
      </c>
      <c r="I47" s="21" t="s">
        <v>315</v>
      </c>
      <c r="J47" s="33" t="s">
        <v>387</v>
      </c>
    </row>
    <row r="48" ht="18.75" customHeight="1" spans="1:10">
      <c r="A48" s="201" t="s">
        <v>288</v>
      </c>
      <c r="B48" s="21" t="s">
        <v>377</v>
      </c>
      <c r="C48" s="21" t="s">
        <v>328</v>
      </c>
      <c r="D48" s="21" t="s">
        <v>329</v>
      </c>
      <c r="E48" s="33" t="s">
        <v>388</v>
      </c>
      <c r="F48" s="21" t="s">
        <v>312</v>
      </c>
      <c r="G48" s="33" t="s">
        <v>389</v>
      </c>
      <c r="H48" s="21" t="s">
        <v>314</v>
      </c>
      <c r="I48" s="21" t="s">
        <v>315</v>
      </c>
      <c r="J48" s="33" t="s">
        <v>390</v>
      </c>
    </row>
  </sheetData>
  <mergeCells count="14">
    <mergeCell ref="A2:J2"/>
    <mergeCell ref="A3:H3"/>
    <mergeCell ref="A7:A13"/>
    <mergeCell ref="A14:A19"/>
    <mergeCell ref="A20:A28"/>
    <mergeCell ref="A29:A37"/>
    <mergeCell ref="A38:A43"/>
    <mergeCell ref="A44:A48"/>
    <mergeCell ref="B7:B13"/>
    <mergeCell ref="B14:B19"/>
    <mergeCell ref="B20:B28"/>
    <mergeCell ref="B29:B37"/>
    <mergeCell ref="B38:B43"/>
    <mergeCell ref="B44:B4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深情不及久伴&amp;</cp:lastModifiedBy>
  <dcterms:created xsi:type="dcterms:W3CDTF">2025-02-08T06:01:00Z</dcterms:created>
  <dcterms:modified xsi:type="dcterms:W3CDTF">2025-02-08T06:28:58Z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827F6046AFAB4A47BC42A211986D2471_12</vt:lpwstr>
  </property>
  <property fmtid="{D5CDD505-2E9C-101B-9397-08002B2CF9AE}" pid="3" name="KSOProductBuildVer">
    <vt:lpwstr>2052-12.1.0.19770</vt:lpwstr>
  </property>
</Properties>
</file>