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1" activeTab="1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<sst xmlns="http://schemas.openxmlformats.org/spreadsheetml/2006/main" count="1326" uniqueCount="434">
  <si>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</si>
  <si>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</si>
  <si>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</si>
  <si>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</si>
  <si>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</si>
  <si>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</si>
  <si>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</si>
  <si>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</si>
  <si>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</si>
  <si>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</si>
  <si>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</si>
  <si>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</si>
  <si>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</si>
  <si>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</si>
  <si>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</si>
  <si>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</si>
  <si>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</si>
  <si>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</si>
  <si>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</si>
  <si>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</si>
  <si>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</si>
  <si>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</si>
  <si>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</si>
  <si>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</si>
  <si>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</si>
  <si>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</si>
  <si>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</si>
  <si>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</si>
  <si>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</si>
  <si>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</si>
  <si>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</si>
  <si>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</si>
  <si>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</si>
  <si>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</si>
  <si>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</si>
  <si>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</si>
  <si>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</si>
  <si>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</si>
  <si>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</si>
  <si>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</si>
  <si>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</si>
  <si>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</si>
  <si>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</si>
  <si>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</si>
  <si>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</si>
  <si>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</si>
  <si>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</si>
  <si>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</si>
  <si>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</si>
  <si>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</si>
  <si>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</si>
  <si>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</si>
  <si>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</si>
  <si>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</si>
  <si>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</si>
  <si>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</si>
  <si>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</si>
  <si>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</si>
  <si>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</si>
  <si>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</si>
  <si>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</si>
  <si>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</si>
  <si>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</si>
  <si>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</si>
  <si>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</si>
  <si>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</si>
  <si>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</si>
  <si>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</si>
  <si>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</si>
  <si>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105010</t>
  </si>
  <si>
    <t>耿马傣族佤族自治县华侨管理区九年一贯制学校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</si>
  <si>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</si>
  <si>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</si>
  <si>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</si>
  <si>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</si>
  <si>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</si>
  <si>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</si>
  <si>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</si>
  <si>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</si>
  <si>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</si>
  <si>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</si>
  <si>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</si>
  <si>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</si>
  <si>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</si>
  <si>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</si>
  <si>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</si>
  <si>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2050201</t>
  </si>
  <si>
    <t>2050202</t>
  </si>
  <si>
    <t>2050203</t>
  </si>
  <si>
    <t>20509</t>
  </si>
  <si>
    <t>2050999</t>
  </si>
  <si>
    <t>208</t>
  </si>
  <si>
    <t>社会保障和就业支出</t>
  </si>
  <si>
    <t>20805</t>
  </si>
  <si>
    <t>2080502</t>
  </si>
  <si>
    <t>2080505</t>
  </si>
  <si>
    <t>210</t>
  </si>
  <si>
    <t>卫生健康支出</t>
  </si>
  <si>
    <t>21011</t>
  </si>
  <si>
    <t>2101102</t>
  </si>
  <si>
    <t>2101199</t>
  </si>
  <si>
    <t>221</t>
  </si>
  <si>
    <t>住房保障支出</t>
  </si>
  <si>
    <t>22102</t>
  </si>
  <si>
    <t>2210201</t>
  </si>
  <si>
    <t>229</t>
  </si>
  <si>
    <t>22999</t>
  </si>
  <si>
    <t>2299999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</si>
  <si>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</si>
  <si>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</si>
  <si>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</si>
  <si>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</si>
  <si>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</si>
  <si>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</si>
  <si>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</si>
  <si>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</si>
  <si>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</si>
  <si>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</si>
  <si>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</si>
  <si>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</si>
  <si>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</si>
  <si>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</si>
  <si>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</si>
  <si>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</si>
  <si>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</si>
  <si>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</si>
  <si>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</si>
  <si>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</si>
  <si>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</si>
  <si>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</si>
  <si>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</si>
  <si>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</si>
  <si>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</si>
  <si>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</si>
  <si>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</si>
  <si>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</si>
  <si>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</si>
  <si>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</si>
  <si>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</si>
  <si>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</si>
  <si>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</si>
  <si>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</si>
  <si>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</si>
  <si>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</si>
  <si>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</si>
  <si>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</si>
  <si>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</si>
  <si>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</si>
  <si>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</si>
  <si>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</si>
  <si>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</si>
  <si>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</si>
  <si>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</si>
  <si>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</si>
  <si>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</si>
  <si>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普通教育</t>
  </si>
  <si>
    <t>学前教育</t>
  </si>
  <si>
    <t>小学教育</t>
  </si>
  <si>
    <t>初中教育</t>
  </si>
  <si>
    <t>教育费附加安排的支出</t>
  </si>
  <si>
    <t>其他教育费附加安排的支出</t>
  </si>
  <si>
    <t>行政事业单位养老支出</t>
  </si>
  <si>
    <t>事业单位离退休</t>
  </si>
  <si>
    <t>机关事业单位基本养老保险缴费支出</t>
  </si>
  <si>
    <t>行政事业单位医疗</t>
  </si>
  <si>
    <t>事业单位医疗</t>
  </si>
  <si>
    <t>其他行政事业单位医疗支出</t>
  </si>
  <si>
    <t>住房改革支出</t>
  </si>
  <si>
    <t>住房公积金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</si>
  <si>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</si>
  <si>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</si>
  <si>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</si>
  <si>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</si>
  <si>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</si>
  <si>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</si>
  <si>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</si>
  <si>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</si>
  <si>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r>
      <rPr>
        <sz val="11"/>
        <color theme="1"/>
        <rFont val="宋体"/>
        <charset val="134"/>
        <scheme val="minor"/>
      </rPr>
      <t>注：因本单位无一般公共预算“三公”经费支出，故本表无数据。</t>
    </r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</si>
  <si>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</si>
  <si>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</si>
  <si>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</si>
  <si>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</si>
  <si>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</si>
  <si>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</si>
  <si>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</si>
  <si>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</si>
  <si>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</si>
  <si>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</si>
  <si>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</si>
  <si>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</si>
  <si>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</si>
  <si>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</si>
  <si>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</si>
  <si>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</si>
  <si>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</si>
  <si>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</si>
  <si>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530926210000000001688</t>
  </si>
  <si>
    <t>事业人员工资支出</t>
  </si>
  <si>
    <t>30101</t>
  </si>
  <si>
    <t>基本工资</t>
  </si>
  <si>
    <t>30102</t>
  </si>
  <si>
    <t>津贴补贴</t>
  </si>
  <si>
    <t>530926241100002329923</t>
  </si>
  <si>
    <t>乡镇岗位补贴（事业）</t>
  </si>
  <si>
    <t>530926231100001408080</t>
  </si>
  <si>
    <t>集中连片乡村教师生活补助</t>
  </si>
  <si>
    <t>530926231100001408082</t>
  </si>
  <si>
    <t>奖励性绩效工资</t>
  </si>
  <si>
    <t>30107</t>
  </si>
  <si>
    <t>绩效工资</t>
  </si>
  <si>
    <t>530926231100001408083</t>
  </si>
  <si>
    <t>事业人员绩效工资（2017年提高部分）</t>
  </si>
  <si>
    <t>530926231100001408095</t>
  </si>
  <si>
    <t>基础性绩效工资</t>
  </si>
  <si>
    <t>530926210000000001689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</si>
  <si>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</si>
  <si>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</si>
  <si>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</si>
  <si>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</si>
  <si>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</si>
  <si>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</si>
  <si>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</si>
  <si>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</si>
  <si>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</si>
  <si>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</si>
  <si>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</si>
  <si>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</si>
  <si>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</si>
  <si>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</si>
  <si>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</si>
  <si>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</si>
  <si>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</si>
  <si>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530926210000000001691</t>
  </si>
  <si>
    <t>30113</t>
  </si>
  <si>
    <t>530926231100001408099</t>
  </si>
  <si>
    <t>学前教育公用经费</t>
  </si>
  <si>
    <t>30201</t>
  </si>
  <si>
    <t>办公费</t>
  </si>
  <si>
    <t>530926231100001408098</t>
  </si>
  <si>
    <t>城乡初中生均公用经费</t>
  </si>
  <si>
    <t>530926231100001408086</t>
  </si>
  <si>
    <t>城乡小学生均公用经费</t>
  </si>
  <si>
    <t>530926210000000001695</t>
  </si>
  <si>
    <t>工会经费</t>
  </si>
  <si>
    <t>30228</t>
  </si>
  <si>
    <t>530926251100003819439</t>
  </si>
  <si>
    <t>残疾人就业保障金</t>
  </si>
  <si>
    <t>30299</t>
  </si>
  <si>
    <t>其他商品和服务支出</t>
  </si>
  <si>
    <t>530926210000000001692</t>
  </si>
  <si>
    <t>离退休费</t>
  </si>
  <si>
    <t>30302</t>
  </si>
  <si>
    <t>退休费</t>
  </si>
  <si>
    <t>530926231100001408085</t>
  </si>
  <si>
    <t>公益性岗位住房公积金</t>
  </si>
  <si>
    <t>30305</t>
  </si>
  <si>
    <t>生活补助</t>
  </si>
  <si>
    <t>530926231100001408084</t>
  </si>
  <si>
    <t>代课教师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</si>
  <si>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</si>
  <si>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</si>
  <si>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</si>
  <si>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</si>
  <si>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</si>
  <si>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</si>
  <si>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</si>
  <si>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</si>
  <si>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</si>
  <si>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教育收费专项资金</t>
  </si>
  <si>
    <t>事业发展类</t>
  </si>
  <si>
    <t>530926251100003817136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</si>
  <si>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</si>
  <si>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</si>
  <si>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</si>
  <si>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</si>
  <si>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</si>
  <si>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</si>
  <si>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</si>
  <si>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</si>
  <si>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</si>
  <si>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</si>
  <si>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</si>
  <si>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</si>
  <si>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31002</t>
  </si>
  <si>
    <t>办公设备购置</t>
  </si>
  <si>
    <t>课后延时服务专项资金</t>
  </si>
  <si>
    <t>530926251100003817130</t>
  </si>
  <si>
    <t>30226</t>
  </si>
  <si>
    <t>劳务费</t>
  </si>
  <si>
    <t>县级配套学生资助专项资金</t>
  </si>
  <si>
    <t>民生类</t>
  </si>
  <si>
    <t>530926251100003819066</t>
  </si>
  <si>
    <t>30308</t>
  </si>
  <si>
    <t>助学金</t>
  </si>
  <si>
    <t>自有专项资金</t>
  </si>
  <si>
    <t>530926251100003817135</t>
  </si>
  <si>
    <t>自有资金食堂伙食费资金</t>
  </si>
  <si>
    <t>530926251100003817128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</si>
  <si>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</si>
  <si>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</si>
  <si>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</si>
  <si>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</si>
  <si>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</si>
  <si>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</si>
  <si>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</si>
  <si>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</si>
  <si>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</si>
  <si>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</si>
  <si>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</si>
  <si>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开放教育属国民教育系列，是我国高等教育的重要组成部分。为方便我县学员学习，提升学历，我校成为云南师范大学、云南开放大学在全省的教学点之一，为学员们提供高效、便捷的学习环境，方便学员就近学习。成人教育办学经费为我校与云南师范大学、云南开放大学联合办学返回办班经费，用于开展成人教育教学工作经费开支，弥补学校部分办公经费。
普通话考试费用主要用于普通话考试专项培训，致力于我县普通话推广，为圆满完成各项培训工作打下坚实的经济基础。</t>
  </si>
  <si>
    <t>产出指标</t>
  </si>
  <si>
    <t>数量指标</t>
  </si>
  <si>
    <t>培训人次</t>
  </si>
  <si>
    <t>&gt;=</t>
  </si>
  <si>
    <t>47</t>
  </si>
  <si>
    <t>人</t>
  </si>
  <si>
    <t>定量指标</t>
  </si>
  <si>
    <t>10</t>
  </si>
  <si>
    <t>质量指标</t>
  </si>
  <si>
    <t>培训合格率</t>
  </si>
  <si>
    <t>98</t>
  </si>
  <si>
    <t>%</t>
  </si>
  <si>
    <t>时效指标</t>
  </si>
  <si>
    <t>资金到位及时率</t>
  </si>
  <si>
    <t>95</t>
  </si>
  <si>
    <t>成本指标</t>
  </si>
  <si>
    <t>经济成本指标</t>
  </si>
  <si>
    <t>=</t>
  </si>
  <si>
    <t>2000</t>
  </si>
  <si>
    <t>元</t>
  </si>
  <si>
    <t>效益指标</t>
  </si>
  <si>
    <t>社会效益</t>
  </si>
  <si>
    <t>保障项目正常运转</t>
  </si>
  <si>
    <t>正常运转</t>
  </si>
  <si>
    <t>定性指标</t>
  </si>
  <si>
    <t>15</t>
  </si>
  <si>
    <t>可持续影响</t>
  </si>
  <si>
    <t>改善办学条件</t>
  </si>
  <si>
    <t>满意度指标</t>
  </si>
  <si>
    <t>服务对象满意度</t>
  </si>
  <si>
    <t>学校和老师满意度</t>
  </si>
  <si>
    <t>学员满意度</t>
  </si>
  <si>
    <t>按单位自定收费标准收取学生伙食费，提高学生营养均衡。</t>
  </si>
  <si>
    <t>学生数</t>
  </si>
  <si>
    <t>214</t>
  </si>
  <si>
    <t>上交学生伙食费学生数</t>
  </si>
  <si>
    <t>采购食材新鲜合格</t>
  </si>
  <si>
    <t>新鲜合格</t>
  </si>
  <si>
    <t>达标</t>
  </si>
  <si>
    <t>每天2餐伙食</t>
  </si>
  <si>
    <t>次</t>
  </si>
  <si>
    <t>每天2餐，提供中餐、午餐</t>
  </si>
  <si>
    <t>提高住校生膳食营养均衡</t>
  </si>
  <si>
    <t>90</t>
  </si>
  <si>
    <t>学生和家长满意度</t>
  </si>
  <si>
    <t>85</t>
  </si>
  <si>
    <t>学生和家长的满意度</t>
  </si>
  <si>
    <t>按时发放资金，专款专用。</t>
  </si>
  <si>
    <t>课后服务学生人数</t>
  </si>
  <si>
    <t>465</t>
  </si>
  <si>
    <t>义务教育阶段课后延时服务专项资金</t>
  </si>
  <si>
    <t>参与课后服务学校数</t>
  </si>
  <si>
    <t>12</t>
  </si>
  <si>
    <t>所</t>
  </si>
  <si>
    <t>课后服务学生覆盖率</t>
  </si>
  <si>
    <t>100</t>
  </si>
  <si>
    <t>获得补助教师覆盖率</t>
  </si>
  <si>
    <t>课后延时发放及时率</t>
  </si>
  <si>
    <t>促进学生全面发展</t>
  </si>
  <si>
    <t>有效</t>
  </si>
  <si>
    <t>减轻学生和家长负担</t>
  </si>
  <si>
    <t>家长和学生满意度</t>
  </si>
  <si>
    <t>通过减免学生学费、发放国家助学金、奖学金等达到改善受助学生学习和生活开支，改善家庭经济情况。免学费资金的拨入能有效的改善学校办学条件，是大力发展职业教育的有力保障。</t>
  </si>
  <si>
    <t>受助学生人数</t>
  </si>
  <si>
    <t>73</t>
  </si>
  <si>
    <t>学生资助金覆盖率</t>
  </si>
  <si>
    <t>5810.74</t>
  </si>
  <si>
    <t>政策的知晓度</t>
  </si>
  <si>
    <t>家庭贫困学生入学率</t>
  </si>
  <si>
    <t>通过政策实施和资金投入，推动我校学前教育事业的持续健康发展，提高我校学前教育的整体水平，确保幼儿园在项目资金支持下能够正常开展教研教学活动，提高幼儿的认知能力、社交能力、情感能力和身体素质等方面，同时满足幼儿家庭的需求和社会发展的期望。</t>
  </si>
  <si>
    <t>在校生人数</t>
  </si>
  <si>
    <t>&gt;</t>
  </si>
  <si>
    <t>94</t>
  </si>
  <si>
    <t>20</t>
  </si>
  <si>
    <t>公用经费使用合规率</t>
  </si>
  <si>
    <t>补助资金到位及时率</t>
  </si>
  <si>
    <t>保障教育教学工作正常运转</t>
  </si>
  <si>
    <t>30</t>
  </si>
  <si>
    <t>预算06表</t>
  </si>
  <si>
    <t>政府性基金预算支出预算表</t>
  </si>
  <si>
    <t>单位名称：临沧市发展和改革委员会</t>
  </si>
  <si>
    <t>本年政府性基金预算支出</t>
  </si>
  <si>
    <t>注：因本单位没有部门政府性基金预算支出，故本表无数据。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</si>
  <si>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</si>
  <si>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</si>
  <si>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</si>
  <si>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</si>
  <si>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</si>
  <si>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</si>
  <si>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</si>
  <si>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</si>
  <si>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</si>
  <si>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</si>
  <si>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注：因本单位没有部门政府采购支出，故本表无数据。</t>
  </si>
  <si>
    <t>预算08表</t>
  </si>
  <si>
    <t>政府购买服务项目</t>
  </si>
  <si>
    <t>政府购买服务目录</t>
  </si>
  <si>
    <r>
      <rPr>
        <sz val="11"/>
        <color theme="1"/>
        <rFont val="宋体"/>
        <charset val="134"/>
        <scheme val="minor"/>
      </rPr>
      <t>注：因本单位没有政府购买服务预算，故本表无数据。</t>
    </r>
  </si>
  <si>
    <t>预算09-1表</t>
  </si>
  <si>
    <t>单位名称（项目）</t>
  </si>
  <si>
    <t>地区</t>
  </si>
  <si>
    <t>政府性基金</t>
  </si>
  <si>
    <t>-</t>
  </si>
  <si>
    <r>
      <rPr>
        <sz val="11"/>
        <color theme="1"/>
        <rFont val="宋体"/>
        <charset val="134"/>
        <scheme val="minor"/>
      </rPr>
      <t>注：因本单位没有对下转移支付，故本表无数据。</t>
    </r>
  </si>
  <si>
    <t>预算09-2表</t>
  </si>
  <si>
    <r>
      <rPr>
        <sz val="11"/>
        <color theme="1"/>
        <rFont val="宋体"/>
        <charset val="134"/>
        <scheme val="minor"/>
      </rPr>
      <t>注：因本单位没有县对下转移支付，故本表无数据。</t>
    </r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</si>
  <si>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</si>
  <si>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</si>
  <si>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</si>
  <si>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</si>
  <si>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</si>
  <si>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</si>
  <si>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</si>
  <si>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</si>
  <si>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r>
      <rPr>
        <sz val="11"/>
        <color theme="1"/>
        <rFont val="宋体"/>
        <charset val="134"/>
        <scheme val="minor"/>
      </rPr>
      <t>注：因本单位无新增资产配置，故本表无数据。</t>
    </r>
  </si>
  <si>
    <t>预算11表</t>
  </si>
  <si>
    <t>上级补助</t>
  </si>
  <si>
    <t>注：因本单位没有转移支付补助项目支出，故本表无数据。</t>
  </si>
  <si>
    <t>预算12表</t>
  </si>
  <si>
    <t>项目级次</t>
  </si>
  <si>
    <t>312 民生类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</si>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</sst>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8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"/>
    </font>
    <font>
      <sz val="11"/>
      <color theme="1"/>
      <name val="宋体"/>
      <charset val="134"/>
      <scheme val="minor"/>
    </font>
    <font>
      <sz val="9"/>
      <name val="宋体"/>
      <charset val="1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12"/>
      <name val="宋体"/>
      <charset val="1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" borderId="14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" borderId="17" applyNumberFormat="0" applyAlignment="0" applyProtection="0">
      <alignment vertical="center"/>
    </xf>
    <xf numFmtId="0" fontId="38" fillId="5" borderId="18" applyNumberFormat="0" applyAlignment="0" applyProtection="0">
      <alignment vertical="center"/>
    </xf>
    <xf numFmtId="0" fontId="39" fillId="5" borderId="17" applyNumberFormat="0" applyAlignment="0" applyProtection="0">
      <alignment vertical="center"/>
    </xf>
    <xf numFmtId="0" fontId="40" fillId="6" borderId="19" applyNumberFormat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209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0" fontId="8" fillId="0" borderId="0" xfId="57" applyFont="1" applyFill="1" applyBorder="1" applyAlignment="1" applyProtection="1"/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9" fillId="0" borderId="0" xfId="0" applyFont="1" applyFill="1" applyAlignment="1" applyProtection="1">
      <alignment vertical="center"/>
    </xf>
    <xf numFmtId="0" fontId="5" fillId="0" borderId="0" xfId="0" applyFont="1" applyAlignment="1">
      <alignment horizontal="right" vertical="center"/>
      <protection locked="0"/>
    </xf>
    <xf numFmtId="0" fontId="10" fillId="0" borderId="0" xfId="57" applyFont="1" applyFill="1" applyBorder="1" applyAlignment="1" applyProtection="1">
      <alignment vertical="top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8" fillId="0" borderId="0" xfId="57" applyFont="1" applyFill="1" applyBorder="1" applyAlignment="1" applyProtection="1">
      <alignment vertical="center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11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12" fillId="0" borderId="0" xfId="0" applyFont="1" applyAlignment="1">
      <alignment horizontal="right"/>
      <protection locked="0"/>
    </xf>
    <xf numFmtId="49" fontId="12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  <protection locked="0"/>
    </xf>
    <xf numFmtId="0" fontId="13" fillId="0" borderId="0" xfId="0" applyFont="1" applyAlignment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49" fontId="8" fillId="0" borderId="0" xfId="57" applyNumberFormat="1" applyFont="1" applyFill="1" applyBorder="1" applyAlignment="1" applyProtection="1"/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14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176" fontId="15" fillId="0" borderId="7" xfId="0" applyNumberFormat="1" applyFont="1" applyBorder="1" applyAlignment="1" applyProtection="1">
      <alignment horizontal="right" vertical="center"/>
    </xf>
    <xf numFmtId="0" fontId="16" fillId="0" borderId="0" xfId="57" applyFont="1" applyFill="1" applyBorder="1" applyAlignment="1" applyProtection="1">
      <alignment horizontal="center" wrapText="1"/>
    </xf>
    <xf numFmtId="0" fontId="16" fillId="0" borderId="0" xfId="57" applyFont="1" applyFill="1" applyBorder="1" applyAlignment="1" applyProtection="1">
      <alignment wrapText="1"/>
    </xf>
    <xf numFmtId="0" fontId="16" fillId="0" borderId="0" xfId="57" applyFont="1" applyFill="1" applyBorder="1" applyAlignment="1" applyProtection="1"/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0" borderId="7" xfId="0" applyFont="1" applyBorder="1" applyAlignment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topLeftCell="A9" workbookViewId="0">
      <selection activeCell="B33" sqref="B33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41" t="s">
        <v>0</v>
      </c>
    </row>
    <row r="2" ht="36" customHeight="1" spans="1:4">
      <c r="A2" s="5" t="str">
        <f>"2025"&amp;"年部门财务收支预算总表"</f>
        <v>2025年部门财务收支预算总表</v>
      </c>
      <c r="B2" s="202"/>
      <c r="C2" s="202"/>
      <c r="D2" s="202"/>
    </row>
    <row r="3" ht="18.75" customHeight="1" spans="1:4">
      <c r="A3" s="43" t="str">
        <f>"单位名称："&amp;"耿马傣族佤族自治县华侨管理区九年一贯制学校"</f>
        <v>单位名称：耿马傣族佤族自治县华侨管理区九年一贯制学校</v>
      </c>
      <c r="B3" s="203"/>
      <c r="C3" s="203"/>
      <c r="D3" s="41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31" t="str">
        <f>"2025"&amp;"年预算数"</f>
        <v>2025年预算数</v>
      </c>
      <c r="C5" s="31" t="s">
        <v>5</v>
      </c>
      <c r="D5" s="31" t="str">
        <f>"2025"&amp;"年预算数"</f>
        <v>2025年预算数</v>
      </c>
    </row>
    <row r="6" ht="18.75" customHeight="1" spans="1:4">
      <c r="A6" s="33"/>
      <c r="B6" s="33"/>
      <c r="C6" s="33"/>
      <c r="D6" s="33"/>
    </row>
    <row r="7" ht="18.75" customHeight="1" spans="1:4">
      <c r="A7" s="133" t="s">
        <v>6</v>
      </c>
      <c r="B7" s="23">
        <v>10208419.49</v>
      </c>
      <c r="C7" s="133" t="s">
        <v>7</v>
      </c>
      <c r="D7" s="23"/>
    </row>
    <row r="8" ht="18.75" customHeight="1" spans="1:4">
      <c r="A8" s="133" t="s">
        <v>8</v>
      </c>
      <c r="B8" s="23"/>
      <c r="C8" s="133" t="s">
        <v>9</v>
      </c>
      <c r="D8" s="23"/>
    </row>
    <row r="9" ht="18.75" customHeight="1" spans="1:4">
      <c r="A9" s="133" t="s">
        <v>10</v>
      </c>
      <c r="B9" s="23"/>
      <c r="C9" s="133" t="s">
        <v>11</v>
      </c>
      <c r="D9" s="23"/>
    </row>
    <row r="10" ht="18.75" customHeight="1" spans="1:4">
      <c r="A10" s="133" t="s">
        <v>12</v>
      </c>
      <c r="B10" s="23"/>
      <c r="C10" s="133" t="s">
        <v>13</v>
      </c>
      <c r="D10" s="23"/>
    </row>
    <row r="11" ht="18.75" customHeight="1" spans="1:4">
      <c r="A11" s="204" t="s">
        <v>14</v>
      </c>
      <c r="B11" s="23">
        <v>766628</v>
      </c>
      <c r="C11" s="163" t="s">
        <v>15</v>
      </c>
      <c r="D11" s="23">
        <v>7709973.41</v>
      </c>
    </row>
    <row r="12" ht="18.75" customHeight="1" spans="1:4">
      <c r="A12" s="166" t="s">
        <v>16</v>
      </c>
      <c r="B12" s="23"/>
      <c r="C12" s="165" t="s">
        <v>17</v>
      </c>
      <c r="D12" s="23"/>
    </row>
    <row r="13" ht="18.75" customHeight="1" spans="1:4">
      <c r="A13" s="166" t="s">
        <v>18</v>
      </c>
      <c r="B13" s="23"/>
      <c r="C13" s="165" t="s">
        <v>19</v>
      </c>
      <c r="D13" s="23"/>
    </row>
    <row r="14" ht="18.75" customHeight="1" spans="1:4">
      <c r="A14" s="166" t="s">
        <v>20</v>
      </c>
      <c r="B14" s="23"/>
      <c r="C14" s="165" t="s">
        <v>21</v>
      </c>
      <c r="D14" s="23">
        <v>1770988.8</v>
      </c>
    </row>
    <row r="15" ht="18.75" customHeight="1" spans="1:4">
      <c r="A15" s="166" t="s">
        <v>22</v>
      </c>
      <c r="B15" s="23"/>
      <c r="C15" s="165" t="s">
        <v>23</v>
      </c>
      <c r="D15" s="23">
        <v>410602.08</v>
      </c>
    </row>
    <row r="16" ht="18.75" customHeight="1" spans="1:4">
      <c r="A16" s="166" t="s">
        <v>24</v>
      </c>
      <c r="B16" s="23">
        <v>766628</v>
      </c>
      <c r="C16" s="166" t="s">
        <v>25</v>
      </c>
      <c r="D16" s="23"/>
    </row>
    <row r="17" ht="18.75" customHeight="1" spans="1:4">
      <c r="A17" s="166" t="s">
        <v>26</v>
      </c>
      <c r="B17" s="23"/>
      <c r="C17" s="166" t="s">
        <v>27</v>
      </c>
      <c r="D17" s="23"/>
    </row>
    <row r="18" ht="18.75" customHeight="1" spans="1:4">
      <c r="A18" s="167" t="s">
        <v>26</v>
      </c>
      <c r="B18" s="23"/>
      <c r="C18" s="165" t="s">
        <v>28</v>
      </c>
      <c r="D18" s="23"/>
    </row>
    <row r="19" ht="18.75" customHeight="1" spans="1:4">
      <c r="A19" s="167" t="s">
        <v>26</v>
      </c>
      <c r="B19" s="23"/>
      <c r="C19" s="165" t="s">
        <v>29</v>
      </c>
      <c r="D19" s="23"/>
    </row>
    <row r="20" ht="18.75" customHeight="1" spans="1:4">
      <c r="A20" s="167" t="s">
        <v>26</v>
      </c>
      <c r="B20" s="23"/>
      <c r="C20" s="165" t="s">
        <v>30</v>
      </c>
      <c r="D20" s="23"/>
    </row>
    <row r="21" ht="18.75" customHeight="1" spans="1:4">
      <c r="A21" s="167" t="s">
        <v>26</v>
      </c>
      <c r="B21" s="23"/>
      <c r="C21" s="165" t="s">
        <v>31</v>
      </c>
      <c r="D21" s="23"/>
    </row>
    <row r="22" ht="18.75" customHeight="1" spans="1:4">
      <c r="A22" s="167" t="s">
        <v>26</v>
      </c>
      <c r="B22" s="23"/>
      <c r="C22" s="165" t="s">
        <v>32</v>
      </c>
      <c r="D22" s="23"/>
    </row>
    <row r="23" ht="18.75" customHeight="1" spans="1:4">
      <c r="A23" s="167" t="s">
        <v>26</v>
      </c>
      <c r="B23" s="23"/>
      <c r="C23" s="165" t="s">
        <v>33</v>
      </c>
      <c r="D23" s="23"/>
    </row>
    <row r="24" ht="18.75" customHeight="1" spans="1:4">
      <c r="A24" s="167" t="s">
        <v>26</v>
      </c>
      <c r="B24" s="23"/>
      <c r="C24" s="165" t="s">
        <v>34</v>
      </c>
      <c r="D24" s="23"/>
    </row>
    <row r="25" ht="18.75" customHeight="1" spans="1:4">
      <c r="A25" s="167" t="s">
        <v>26</v>
      </c>
      <c r="B25" s="23"/>
      <c r="C25" s="165" t="s">
        <v>35</v>
      </c>
      <c r="D25" s="23">
        <v>642355.2</v>
      </c>
    </row>
    <row r="26" ht="18.75" customHeight="1" spans="1:4">
      <c r="A26" s="167" t="s">
        <v>26</v>
      </c>
      <c r="B26" s="23"/>
      <c r="C26" s="165" t="s">
        <v>36</v>
      </c>
      <c r="D26" s="23"/>
    </row>
    <row r="27" ht="18.75" customHeight="1" spans="1:4">
      <c r="A27" s="167" t="s">
        <v>26</v>
      </c>
      <c r="B27" s="23"/>
      <c r="C27" s="165" t="s">
        <v>37</v>
      </c>
      <c r="D27" s="23"/>
    </row>
    <row r="28" ht="18.75" customHeight="1" spans="1:4">
      <c r="A28" s="167" t="s">
        <v>26</v>
      </c>
      <c r="B28" s="23"/>
      <c r="C28" s="165" t="s">
        <v>38</v>
      </c>
      <c r="D28" s="23"/>
    </row>
    <row r="29" ht="18.75" customHeight="1" spans="1:4">
      <c r="A29" s="167" t="s">
        <v>26</v>
      </c>
      <c r="B29" s="23"/>
      <c r="C29" s="165" t="s">
        <v>39</v>
      </c>
      <c r="D29" s="23"/>
    </row>
    <row r="30" ht="18.75" customHeight="1" spans="1:4">
      <c r="A30" s="168" t="s">
        <v>26</v>
      </c>
      <c r="B30" s="23"/>
      <c r="C30" s="166" t="s">
        <v>40</v>
      </c>
      <c r="D30" s="23">
        <v>441128</v>
      </c>
    </row>
    <row r="31" ht="18.75" customHeight="1" spans="1:4">
      <c r="A31" s="168" t="s">
        <v>26</v>
      </c>
      <c r="B31" s="23"/>
      <c r="C31" s="166" t="s">
        <v>41</v>
      </c>
      <c r="D31" s="23"/>
    </row>
    <row r="32" ht="18.75" customHeight="1" spans="1:4">
      <c r="A32" s="168" t="s">
        <v>26</v>
      </c>
      <c r="B32" s="23"/>
      <c r="C32" s="166" t="s">
        <v>42</v>
      </c>
      <c r="D32" s="23"/>
    </row>
    <row r="33" ht="18.75" customHeight="1" spans="1:4">
      <c r="A33" s="205" t="s">
        <v>43</v>
      </c>
      <c r="B33" s="169">
        <f>SUM(B7:B11)</f>
        <v>10975047.49</v>
      </c>
      <c r="C33" s="206" t="s">
        <v>44</v>
      </c>
      <c r="D33" s="169">
        <v>10975047.49</v>
      </c>
    </row>
    <row r="34" ht="18.75" customHeight="1" spans="1:4">
      <c r="A34" s="207" t="s">
        <v>45</v>
      </c>
      <c r="B34" s="23"/>
      <c r="C34" s="133" t="s">
        <v>46</v>
      </c>
      <c r="D34" s="23"/>
    </row>
    <row r="35" ht="18.75" customHeight="1" spans="1:4">
      <c r="A35" s="207" t="s">
        <v>47</v>
      </c>
      <c r="B35" s="23"/>
      <c r="C35" s="133" t="s">
        <v>47</v>
      </c>
      <c r="D35" s="23"/>
    </row>
    <row r="36" ht="18.75" customHeight="1" spans="1:4">
      <c r="A36" s="207" t="s">
        <v>48</v>
      </c>
      <c r="B36" s="23"/>
      <c r="C36" s="133" t="s">
        <v>49</v>
      </c>
      <c r="D36" s="23"/>
    </row>
    <row r="37" ht="18.75" customHeight="1" spans="1:4">
      <c r="A37" s="208" t="s">
        <v>50</v>
      </c>
      <c r="B37" s="169">
        <f t="shared" ref="B37:D37" si="0">B33+B34</f>
        <v>10975047.49</v>
      </c>
      <c r="C37" s="206" t="s">
        <v>51</v>
      </c>
      <c r="D37" s="169">
        <f t="shared" si="0"/>
        <v>10975047.49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B1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5"/>
      <c r="O1" s="70"/>
      <c r="P1" s="70"/>
      <c r="Q1" s="70"/>
      <c r="R1" s="70"/>
      <c r="S1" s="39" t="s">
        <v>52</v>
      </c>
    </row>
    <row r="2" ht="57.75" customHeight="1" spans="1:19">
      <c r="A2" s="129" t="str">
        <f>"2025"&amp;"年部门收入预算表"</f>
        <v>2025年部门收入预算表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96"/>
      <c r="P2" s="196"/>
      <c r="Q2" s="196"/>
      <c r="R2" s="196"/>
      <c r="S2" s="196"/>
    </row>
    <row r="3" ht="18.75" customHeight="1" spans="1:19">
      <c r="A3" s="43" t="str">
        <f>"单位名称："&amp;"耿马傣族佤族自治县华侨管理区九年一贯制学校"</f>
        <v>单位名称：耿马傣族佤族自治县华侨管理区九年一贯制学校</v>
      </c>
      <c r="B3" s="96"/>
      <c r="C3" s="96"/>
      <c r="D3" s="96"/>
      <c r="E3" s="96"/>
      <c r="F3" s="96"/>
      <c r="G3" s="96"/>
      <c r="H3" s="96"/>
      <c r="I3" s="96"/>
      <c r="J3" s="74"/>
      <c r="K3" s="96"/>
      <c r="L3" s="96"/>
      <c r="M3" s="96"/>
      <c r="N3" s="96"/>
      <c r="O3" s="74"/>
      <c r="P3" s="74"/>
      <c r="Q3" s="74"/>
      <c r="R3" s="74"/>
      <c r="S3" s="39" t="s">
        <v>1</v>
      </c>
    </row>
    <row r="4" ht="18.75" customHeight="1" spans="1:19">
      <c r="A4" s="181" t="s">
        <v>53</v>
      </c>
      <c r="B4" s="182" t="s">
        <v>54</v>
      </c>
      <c r="C4" s="182" t="s">
        <v>55</v>
      </c>
      <c r="D4" s="183" t="s">
        <v>56</v>
      </c>
      <c r="E4" s="184"/>
      <c r="F4" s="184"/>
      <c r="G4" s="184"/>
      <c r="H4" s="184"/>
      <c r="I4" s="184"/>
      <c r="J4" s="197"/>
      <c r="K4" s="184"/>
      <c r="L4" s="184"/>
      <c r="M4" s="184"/>
      <c r="N4" s="198"/>
      <c r="O4" s="183" t="s">
        <v>45</v>
      </c>
      <c r="P4" s="183"/>
      <c r="Q4" s="183"/>
      <c r="R4" s="183"/>
      <c r="S4" s="201"/>
    </row>
    <row r="5" ht="18.75" customHeight="1" spans="1:19">
      <c r="A5" s="185"/>
      <c r="B5" s="186"/>
      <c r="C5" s="186"/>
      <c r="D5" s="187" t="s">
        <v>57</v>
      </c>
      <c r="E5" s="187" t="s">
        <v>58</v>
      </c>
      <c r="F5" s="187" t="s">
        <v>59</v>
      </c>
      <c r="G5" s="187" t="s">
        <v>60</v>
      </c>
      <c r="H5" s="187" t="s">
        <v>61</v>
      </c>
      <c r="I5" s="199" t="s">
        <v>62</v>
      </c>
      <c r="J5" s="199"/>
      <c r="K5" s="199"/>
      <c r="L5" s="199"/>
      <c r="M5" s="199"/>
      <c r="N5" s="190"/>
      <c r="O5" s="187" t="s">
        <v>57</v>
      </c>
      <c r="P5" s="187" t="s">
        <v>58</v>
      </c>
      <c r="Q5" s="187" t="s">
        <v>59</v>
      </c>
      <c r="R5" s="187" t="s">
        <v>60</v>
      </c>
      <c r="S5" s="187" t="s">
        <v>63</v>
      </c>
    </row>
    <row r="6" ht="18.75" customHeight="1" spans="1:19">
      <c r="A6" s="188"/>
      <c r="B6" s="189"/>
      <c r="C6" s="189"/>
      <c r="D6" s="190"/>
      <c r="E6" s="190"/>
      <c r="F6" s="190"/>
      <c r="G6" s="190"/>
      <c r="H6" s="190"/>
      <c r="I6" s="189" t="s">
        <v>57</v>
      </c>
      <c r="J6" s="189" t="s">
        <v>64</v>
      </c>
      <c r="K6" s="189" t="s">
        <v>65</v>
      </c>
      <c r="L6" s="189" t="s">
        <v>66</v>
      </c>
      <c r="M6" s="189" t="s">
        <v>67</v>
      </c>
      <c r="N6" s="189" t="s">
        <v>68</v>
      </c>
      <c r="O6" s="200"/>
      <c r="P6" s="200"/>
      <c r="Q6" s="200"/>
      <c r="R6" s="200"/>
      <c r="S6" s="190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1" t="s">
        <v>69</v>
      </c>
      <c r="B8" s="192" t="s">
        <v>70</v>
      </c>
      <c r="C8" s="23">
        <v>10975047.49</v>
      </c>
      <c r="D8" s="23">
        <v>10975047.49</v>
      </c>
      <c r="E8" s="23">
        <v>10208419.49</v>
      </c>
      <c r="F8" s="23"/>
      <c r="G8" s="23"/>
      <c r="H8" s="23"/>
      <c r="I8" s="23">
        <v>766628</v>
      </c>
      <c r="J8" s="23"/>
      <c r="K8" s="23"/>
      <c r="L8" s="23"/>
      <c r="M8" s="23"/>
      <c r="N8" s="23">
        <v>766628</v>
      </c>
      <c r="O8" s="23"/>
      <c r="P8" s="23"/>
      <c r="Q8" s="23"/>
      <c r="R8" s="23"/>
      <c r="S8" s="23"/>
    </row>
    <row r="9" ht="18.75" customHeight="1" spans="1:19">
      <c r="A9" s="193" t="s">
        <v>55</v>
      </c>
      <c r="B9" s="194"/>
      <c r="C9" s="23">
        <v>10975047.49</v>
      </c>
      <c r="D9" s="23">
        <v>10975047.49</v>
      </c>
      <c r="E9" s="23">
        <v>10208419.49</v>
      </c>
      <c r="F9" s="23"/>
      <c r="G9" s="23"/>
      <c r="H9" s="23"/>
      <c r="I9" s="23">
        <v>766628</v>
      </c>
      <c r="J9" s="23"/>
      <c r="K9" s="23"/>
      <c r="L9" s="23"/>
      <c r="M9" s="23"/>
      <c r="N9" s="23">
        <v>766628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8"/>
  <sheetViews>
    <sheetView showZeros="0" topLeftCell="A2" workbookViewId="0">
      <selection activeCell="C12" sqref="C8 C12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1"/>
      <c r="E1" s="1"/>
      <c r="F1" s="1"/>
      <c r="G1" s="1"/>
      <c r="H1" s="171"/>
      <c r="I1" s="1"/>
      <c r="J1" s="171"/>
      <c r="K1" s="1"/>
      <c r="L1" s="1"/>
      <c r="M1" s="1"/>
      <c r="N1" s="1"/>
      <c r="O1" s="41" t="s">
        <v>71</v>
      </c>
    </row>
    <row r="2" ht="42" customHeight="1" spans="1:15">
      <c r="A2" s="5" t="str">
        <f>"2025"&amp;"年部门支出预算表"</f>
        <v>2025年部门支出预算表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ht="18.75" customHeight="1" spans="1:15">
      <c r="A3" s="173" t="str">
        <f>"单位名称："&amp;"耿马傣族佤族自治县华侨管理区九年一贯制学校"</f>
        <v>单位名称：耿马傣族佤族自治县华侨管理区九年一贯制学校</v>
      </c>
      <c r="B3" s="174"/>
      <c r="C3" s="65"/>
      <c r="D3" s="30"/>
      <c r="E3" s="65"/>
      <c r="F3" s="65"/>
      <c r="G3" s="65"/>
      <c r="H3" s="30"/>
      <c r="I3" s="65"/>
      <c r="J3" s="30"/>
      <c r="K3" s="65"/>
      <c r="L3" s="65"/>
      <c r="M3" s="179"/>
      <c r="N3" s="179"/>
      <c r="O3" s="41" t="s">
        <v>1</v>
      </c>
    </row>
    <row r="4" ht="18.75" customHeight="1" spans="1:15">
      <c r="A4" s="10" t="s">
        <v>72</v>
      </c>
      <c r="B4" s="10" t="s">
        <v>73</v>
      </c>
      <c r="C4" s="10" t="s">
        <v>55</v>
      </c>
      <c r="D4" s="12" t="s">
        <v>58</v>
      </c>
      <c r="E4" s="77" t="s">
        <v>74</v>
      </c>
      <c r="F4" s="138" t="s">
        <v>75</v>
      </c>
      <c r="G4" s="10" t="s">
        <v>59</v>
      </c>
      <c r="H4" s="10" t="s">
        <v>60</v>
      </c>
      <c r="I4" s="10" t="s">
        <v>76</v>
      </c>
      <c r="J4" s="12" t="s">
        <v>77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9" t="s">
        <v>57</v>
      </c>
      <c r="E5" s="95" t="s">
        <v>74</v>
      </c>
      <c r="F5" s="95" t="s">
        <v>75</v>
      </c>
      <c r="G5" s="18"/>
      <c r="H5" s="18"/>
      <c r="I5" s="18"/>
      <c r="J5" s="69" t="s">
        <v>57</v>
      </c>
      <c r="K5" s="48" t="s">
        <v>78</v>
      </c>
      <c r="L5" s="48" t="s">
        <v>79</v>
      </c>
      <c r="M5" s="48" t="s">
        <v>80</v>
      </c>
      <c r="N5" s="48" t="s">
        <v>81</v>
      </c>
      <c r="O5" s="48" t="s">
        <v>82</v>
      </c>
    </row>
    <row r="6" ht="18.75" customHeight="1" spans="1:15">
      <c r="A6" s="119">
        <v>1</v>
      </c>
      <c r="B6" s="119">
        <v>2</v>
      </c>
      <c r="C6" s="69">
        <v>3</v>
      </c>
      <c r="D6" s="69">
        <v>4</v>
      </c>
      <c r="E6" s="69">
        <v>5</v>
      </c>
      <c r="F6" s="69">
        <v>6</v>
      </c>
      <c r="G6" s="69">
        <v>7</v>
      </c>
      <c r="H6" s="69">
        <v>8</v>
      </c>
      <c r="I6" s="69">
        <v>9</v>
      </c>
      <c r="J6" s="69">
        <v>10</v>
      </c>
      <c r="K6" s="69">
        <v>11</v>
      </c>
      <c r="L6" s="69">
        <v>12</v>
      </c>
      <c r="M6" s="69">
        <v>13</v>
      </c>
      <c r="N6" s="69">
        <v>14</v>
      </c>
      <c r="O6" s="69">
        <v>15</v>
      </c>
    </row>
    <row r="7" ht="18.75" customHeight="1" spans="1:15">
      <c r="A7" s="133" t="s">
        <v>83</v>
      </c>
      <c r="B7" s="160" t="s">
        <v>84</v>
      </c>
      <c r="C7" s="23">
        <v>7709973.41</v>
      </c>
      <c r="D7" s="23">
        <v>7384473.41</v>
      </c>
      <c r="E7" s="23">
        <v>7266024.67</v>
      </c>
      <c r="F7" s="23">
        <v>118448.74</v>
      </c>
      <c r="G7" s="23"/>
      <c r="H7" s="23"/>
      <c r="I7" s="23"/>
      <c r="J7" s="23">
        <v>325500</v>
      </c>
      <c r="K7" s="23"/>
      <c r="L7" s="23"/>
      <c r="M7" s="23"/>
      <c r="N7" s="23"/>
      <c r="O7" s="23">
        <v>325500</v>
      </c>
    </row>
    <row r="8" ht="18.75" customHeight="1" spans="1:15">
      <c r="A8" s="175" t="s">
        <v>85</v>
      </c>
      <c r="B8" s="176" t="str">
        <f>"  "&amp;"普通教育"</f>
        <v>  普通教育</v>
      </c>
      <c r="C8" s="23">
        <v>7495917.41</v>
      </c>
      <c r="D8" s="23">
        <v>7170417.41</v>
      </c>
      <c r="E8" s="23">
        <v>7051968.67</v>
      </c>
      <c r="F8" s="23">
        <v>118448.74</v>
      </c>
      <c r="G8" s="23"/>
      <c r="H8" s="23"/>
      <c r="I8" s="23"/>
      <c r="J8" s="23">
        <v>325500</v>
      </c>
      <c r="K8" s="23"/>
      <c r="L8" s="23"/>
      <c r="M8" s="23"/>
      <c r="N8" s="23"/>
      <c r="O8" s="23">
        <v>325500</v>
      </c>
    </row>
    <row r="9" ht="18.75" customHeight="1" spans="1:15">
      <c r="A9" s="175" t="s">
        <v>86</v>
      </c>
      <c r="B9" s="176" t="str">
        <f>"    "&amp;"学前教育"</f>
        <v>    学前教育</v>
      </c>
      <c r="C9" s="23">
        <v>1400051.05</v>
      </c>
      <c r="D9" s="23">
        <v>1400051.05</v>
      </c>
      <c r="E9" s="23">
        <v>1287145.75</v>
      </c>
      <c r="F9" s="23">
        <v>112905.3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5" t="s">
        <v>87</v>
      </c>
      <c r="B10" s="176" t="str">
        <f>"    "&amp;"小学教育"</f>
        <v>    小学教育</v>
      </c>
      <c r="C10" s="23">
        <v>3336159.26</v>
      </c>
      <c r="D10" s="23">
        <v>3094659.26</v>
      </c>
      <c r="E10" s="23">
        <v>3089495.51</v>
      </c>
      <c r="F10" s="23">
        <v>5163.75</v>
      </c>
      <c r="G10" s="23"/>
      <c r="H10" s="23"/>
      <c r="I10" s="23"/>
      <c r="J10" s="23">
        <v>241500</v>
      </c>
      <c r="K10" s="23"/>
      <c r="L10" s="23"/>
      <c r="M10" s="23"/>
      <c r="N10" s="23"/>
      <c r="O10" s="23">
        <v>241500</v>
      </c>
    </row>
    <row r="11" ht="18.75" customHeight="1" spans="1:15">
      <c r="A11" s="175" t="s">
        <v>88</v>
      </c>
      <c r="B11" s="176" t="str">
        <f>"    "&amp;"初中教育"</f>
        <v>    初中教育</v>
      </c>
      <c r="C11" s="23">
        <v>2759707.1</v>
      </c>
      <c r="D11" s="23">
        <v>2675707.1</v>
      </c>
      <c r="E11" s="23">
        <v>2675327.41</v>
      </c>
      <c r="F11" s="23">
        <v>379.69</v>
      </c>
      <c r="G11" s="23"/>
      <c r="H11" s="23"/>
      <c r="I11" s="23"/>
      <c r="J11" s="23">
        <v>84000</v>
      </c>
      <c r="K11" s="23"/>
      <c r="L11" s="23"/>
      <c r="M11" s="23"/>
      <c r="N11" s="23"/>
      <c r="O11" s="23">
        <v>84000</v>
      </c>
    </row>
    <row r="12" ht="18.75" customHeight="1" spans="1:15">
      <c r="A12" s="175" t="s">
        <v>89</v>
      </c>
      <c r="B12" s="176" t="str">
        <f>"  "&amp;"教育费附加安排的支出"</f>
        <v>  教育费附加安排的支出</v>
      </c>
      <c r="C12" s="23">
        <v>214056</v>
      </c>
      <c r="D12" s="23">
        <v>214056</v>
      </c>
      <c r="E12" s="23">
        <v>214056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5" t="s">
        <v>90</v>
      </c>
      <c r="B13" s="176" t="str">
        <f>"    "&amp;"其他教育费附加安排的支出"</f>
        <v>    其他教育费附加安排的支出</v>
      </c>
      <c r="C13" s="23">
        <v>214056</v>
      </c>
      <c r="D13" s="23">
        <v>214056</v>
      </c>
      <c r="E13" s="23">
        <v>214056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33" t="s">
        <v>91</v>
      </c>
      <c r="B14" s="160" t="s">
        <v>92</v>
      </c>
      <c r="C14" s="23">
        <v>1770988.8</v>
      </c>
      <c r="D14" s="23">
        <v>1770988.8</v>
      </c>
      <c r="E14" s="23">
        <v>1770988.8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5" t="s">
        <v>93</v>
      </c>
      <c r="B15" s="176" t="str">
        <f>"  "&amp;"行政事业单位养老支出"</f>
        <v>  行政事业单位养老支出</v>
      </c>
      <c r="C15" s="23">
        <v>1770988.8</v>
      </c>
      <c r="D15" s="23">
        <v>1770988.8</v>
      </c>
      <c r="E15" s="23">
        <v>1770988.8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5" t="s">
        <v>94</v>
      </c>
      <c r="B16" s="176" t="str">
        <f>"    "&amp;"事业单位离退休"</f>
        <v>    事业单位离退休</v>
      </c>
      <c r="C16" s="23">
        <v>914515.2</v>
      </c>
      <c r="D16" s="23">
        <v>914515.2</v>
      </c>
      <c r="E16" s="23">
        <v>914515.2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5" t="s">
        <v>95</v>
      </c>
      <c r="B17" s="176" t="str">
        <f>"    "&amp;"机关事业单位基本养老保险缴费支出"</f>
        <v>    机关事业单位基本养老保险缴费支出</v>
      </c>
      <c r="C17" s="23">
        <v>856473.6</v>
      </c>
      <c r="D17" s="23">
        <v>856473.6</v>
      </c>
      <c r="E17" s="23">
        <v>856473.6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33" t="s">
        <v>96</v>
      </c>
      <c r="B18" s="160" t="s">
        <v>97</v>
      </c>
      <c r="C18" s="23">
        <v>410602.08</v>
      </c>
      <c r="D18" s="23">
        <v>410602.08</v>
      </c>
      <c r="E18" s="23">
        <v>410602.08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5" t="s">
        <v>98</v>
      </c>
      <c r="B19" s="176" t="str">
        <f>"  "&amp;"行政事业单位医疗"</f>
        <v>  行政事业单位医疗</v>
      </c>
      <c r="C19" s="23">
        <v>410602.08</v>
      </c>
      <c r="D19" s="23">
        <v>410602.08</v>
      </c>
      <c r="E19" s="23">
        <v>410602.08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5" t="s">
        <v>99</v>
      </c>
      <c r="B20" s="176" t="str">
        <f>"    "&amp;"事业单位医疗"</f>
        <v>    事业单位医疗</v>
      </c>
      <c r="C20" s="23">
        <v>380060.16</v>
      </c>
      <c r="D20" s="23">
        <v>380060.16</v>
      </c>
      <c r="E20" s="23">
        <v>380060.16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5" t="s">
        <v>100</v>
      </c>
      <c r="B21" s="176" t="str">
        <f>"    "&amp;"其他行政事业单位医疗支出"</f>
        <v>    其他行政事业单位医疗支出</v>
      </c>
      <c r="C21" s="23">
        <v>30541.92</v>
      </c>
      <c r="D21" s="23">
        <v>30541.92</v>
      </c>
      <c r="E21" s="23">
        <v>30541.92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33" t="s">
        <v>101</v>
      </c>
      <c r="B22" s="160" t="s">
        <v>102</v>
      </c>
      <c r="C22" s="23">
        <v>642355.2</v>
      </c>
      <c r="D22" s="23">
        <v>642355.2</v>
      </c>
      <c r="E22" s="23">
        <v>642355.2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5" t="s">
        <v>103</v>
      </c>
      <c r="B23" s="176" t="str">
        <f>"  "&amp;"住房改革支出"</f>
        <v>  住房改革支出</v>
      </c>
      <c r="C23" s="23">
        <v>642355.2</v>
      </c>
      <c r="D23" s="23">
        <v>642355.2</v>
      </c>
      <c r="E23" s="23">
        <v>642355.2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5" t="s">
        <v>104</v>
      </c>
      <c r="B24" s="176" t="str">
        <f>"    "&amp;"住房公积金"</f>
        <v>    住房公积金</v>
      </c>
      <c r="C24" s="23">
        <v>642355.2</v>
      </c>
      <c r="D24" s="23">
        <v>642355.2</v>
      </c>
      <c r="E24" s="23">
        <v>642355.2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33" t="s">
        <v>105</v>
      </c>
      <c r="B25" s="160" t="s">
        <v>82</v>
      </c>
      <c r="C25" s="23">
        <v>441128</v>
      </c>
      <c r="D25" s="23"/>
      <c r="E25" s="23"/>
      <c r="F25" s="23"/>
      <c r="G25" s="23"/>
      <c r="H25" s="23"/>
      <c r="I25" s="23"/>
      <c r="J25" s="23">
        <v>441128</v>
      </c>
      <c r="K25" s="23"/>
      <c r="L25" s="23"/>
      <c r="M25" s="23"/>
      <c r="N25" s="23"/>
      <c r="O25" s="23">
        <v>441128</v>
      </c>
    </row>
    <row r="26" ht="18.75" customHeight="1" spans="1:15">
      <c r="A26" s="175" t="s">
        <v>106</v>
      </c>
      <c r="B26" s="176" t="str">
        <f>"  "&amp;"其他支出"</f>
        <v>  其他支出</v>
      </c>
      <c r="C26" s="23">
        <v>441128</v>
      </c>
      <c r="D26" s="23"/>
      <c r="E26" s="23"/>
      <c r="F26" s="23"/>
      <c r="G26" s="23"/>
      <c r="H26" s="23"/>
      <c r="I26" s="23"/>
      <c r="J26" s="23">
        <v>441128</v>
      </c>
      <c r="K26" s="23"/>
      <c r="L26" s="23"/>
      <c r="M26" s="23"/>
      <c r="N26" s="23"/>
      <c r="O26" s="23">
        <v>441128</v>
      </c>
    </row>
    <row r="27" ht="18.75" customHeight="1" spans="1:15">
      <c r="A27" s="175" t="s">
        <v>107</v>
      </c>
      <c r="B27" s="176" t="str">
        <f>"    "&amp;"其他支出"</f>
        <v>    其他支出</v>
      </c>
      <c r="C27" s="23">
        <v>441128</v>
      </c>
      <c r="D27" s="23"/>
      <c r="E27" s="23"/>
      <c r="F27" s="23"/>
      <c r="G27" s="23"/>
      <c r="H27" s="23"/>
      <c r="I27" s="23"/>
      <c r="J27" s="23">
        <v>441128</v>
      </c>
      <c r="K27" s="23"/>
      <c r="L27" s="23"/>
      <c r="M27" s="23"/>
      <c r="N27" s="23"/>
      <c r="O27" s="23">
        <v>441128</v>
      </c>
    </row>
    <row r="28" ht="18.75" customHeight="1" spans="1:15">
      <c r="A28" s="177" t="s">
        <v>108</v>
      </c>
      <c r="B28" s="178" t="s">
        <v>108</v>
      </c>
      <c r="C28" s="23">
        <v>10975047.49</v>
      </c>
      <c r="D28" s="23">
        <v>10208419.49</v>
      </c>
      <c r="E28" s="23">
        <v>10089970.75</v>
      </c>
      <c r="F28" s="23">
        <v>118448.74</v>
      </c>
      <c r="G28" s="23"/>
      <c r="H28" s="23"/>
      <c r="I28" s="23"/>
      <c r="J28" s="23">
        <v>766628</v>
      </c>
      <c r="K28" s="23"/>
      <c r="L28" s="23"/>
      <c r="M28" s="23"/>
      <c r="N28" s="23"/>
      <c r="O28" s="23">
        <v>766628</v>
      </c>
    </row>
  </sheetData>
  <mergeCells count="11">
    <mergeCell ref="A2:O2"/>
    <mergeCell ref="A3:L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showZeros="0" topLeftCell="A5" workbookViewId="0">
      <selection activeCell="B31" sqref="B3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41" t="s">
        <v>109</v>
      </c>
    </row>
    <row r="2" ht="36" customHeight="1" spans="1:4">
      <c r="A2" s="5" t="str">
        <f>"2025"&amp;"年部门财政拨款收支预算总表"</f>
        <v>2025年部门财政拨款收支预算总表</v>
      </c>
      <c r="B2" s="158"/>
      <c r="C2" s="158"/>
      <c r="D2" s="158"/>
    </row>
    <row r="3" ht="18.75" customHeight="1" spans="1:4">
      <c r="A3" s="7" t="str">
        <f>"单位名称："&amp;"耿马傣族佤族自治县华侨管理区九年一贯制学校"</f>
        <v>单位名称：耿马傣族佤族自治县华侨管理区九年一贯制学校</v>
      </c>
      <c r="B3" s="159"/>
      <c r="C3" s="159"/>
      <c r="D3" s="41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108" t="str">
        <f>"2025"&amp;"年预算数"</f>
        <v>2025年预算数</v>
      </c>
      <c r="C5" s="31" t="s">
        <v>110</v>
      </c>
      <c r="D5" s="108" t="str">
        <f>"2025"&amp;"年预算数"</f>
        <v>2025年预算数</v>
      </c>
    </row>
    <row r="6" ht="18.75" customHeight="1" spans="1:4">
      <c r="A6" s="33"/>
      <c r="B6" s="18"/>
      <c r="C6" s="33"/>
      <c r="D6" s="18"/>
    </row>
    <row r="7" ht="18.75" customHeight="1" spans="1:4">
      <c r="A7" s="160" t="s">
        <v>111</v>
      </c>
      <c r="B7" s="23">
        <v>10208419.49</v>
      </c>
      <c r="C7" s="22" t="s">
        <v>112</v>
      </c>
      <c r="D7" s="23">
        <v>10208419.49</v>
      </c>
    </row>
    <row r="8" ht="18.75" customHeight="1" spans="1:4">
      <c r="A8" s="161" t="s">
        <v>113</v>
      </c>
      <c r="B8" s="23">
        <v>10208419.49</v>
      </c>
      <c r="C8" s="22" t="s">
        <v>114</v>
      </c>
      <c r="D8" s="23"/>
    </row>
    <row r="9" ht="18.75" customHeight="1" spans="1:4">
      <c r="A9" s="161" t="s">
        <v>115</v>
      </c>
      <c r="B9" s="23"/>
      <c r="C9" s="22" t="s">
        <v>116</v>
      </c>
      <c r="D9" s="23"/>
    </row>
    <row r="10" ht="18.75" customHeight="1" spans="1:4">
      <c r="A10" s="161" t="s">
        <v>117</v>
      </c>
      <c r="B10" s="23"/>
      <c r="C10" s="22" t="s">
        <v>118</v>
      </c>
      <c r="D10" s="23"/>
    </row>
    <row r="11" ht="18.75" customHeight="1" spans="1:4">
      <c r="A11" s="162" t="s">
        <v>119</v>
      </c>
      <c r="B11" s="23"/>
      <c r="C11" s="163" t="s">
        <v>120</v>
      </c>
      <c r="D11" s="23"/>
    </row>
    <row r="12" ht="18.75" customHeight="1" spans="1:4">
      <c r="A12" s="164" t="s">
        <v>113</v>
      </c>
      <c r="B12" s="23"/>
      <c r="C12" s="165" t="s">
        <v>121</v>
      </c>
      <c r="D12" s="23">
        <v>7384473.41</v>
      </c>
    </row>
    <row r="13" ht="18.75" customHeight="1" spans="1:4">
      <c r="A13" s="164" t="s">
        <v>115</v>
      </c>
      <c r="B13" s="23"/>
      <c r="C13" s="165" t="s">
        <v>122</v>
      </c>
      <c r="D13" s="23"/>
    </row>
    <row r="14" ht="18.75" customHeight="1" spans="1:4">
      <c r="A14" s="164" t="s">
        <v>117</v>
      </c>
      <c r="B14" s="23"/>
      <c r="C14" s="165" t="s">
        <v>123</v>
      </c>
      <c r="D14" s="23"/>
    </row>
    <row r="15" ht="18.75" customHeight="1" spans="1:4">
      <c r="A15" s="164" t="s">
        <v>26</v>
      </c>
      <c r="B15" s="23"/>
      <c r="C15" s="165" t="s">
        <v>124</v>
      </c>
      <c r="D15" s="23">
        <v>1770988.8</v>
      </c>
    </row>
    <row r="16" ht="18.75" customHeight="1" spans="1:4">
      <c r="A16" s="164" t="s">
        <v>26</v>
      </c>
      <c r="B16" s="23" t="s">
        <v>26</v>
      </c>
      <c r="C16" s="165" t="s">
        <v>125</v>
      </c>
      <c r="D16" s="23">
        <v>410602.08</v>
      </c>
    </row>
    <row r="17" ht="18.75" customHeight="1" spans="1:4">
      <c r="A17" s="166" t="s">
        <v>26</v>
      </c>
      <c r="B17" s="23" t="s">
        <v>26</v>
      </c>
      <c r="C17" s="165" t="s">
        <v>126</v>
      </c>
      <c r="D17" s="23"/>
    </row>
    <row r="18" ht="18.75" customHeight="1" spans="1:4">
      <c r="A18" s="166" t="s">
        <v>26</v>
      </c>
      <c r="B18" s="23" t="s">
        <v>26</v>
      </c>
      <c r="C18" s="165" t="s">
        <v>127</v>
      </c>
      <c r="D18" s="23"/>
    </row>
    <row r="19" ht="18.75" customHeight="1" spans="1:4">
      <c r="A19" s="167" t="s">
        <v>26</v>
      </c>
      <c r="B19" s="23" t="s">
        <v>26</v>
      </c>
      <c r="C19" s="165" t="s">
        <v>128</v>
      </c>
      <c r="D19" s="23"/>
    </row>
    <row r="20" ht="18.75" customHeight="1" spans="1:4">
      <c r="A20" s="167" t="s">
        <v>26</v>
      </c>
      <c r="B20" s="23" t="s">
        <v>26</v>
      </c>
      <c r="C20" s="165" t="s">
        <v>129</v>
      </c>
      <c r="D20" s="23"/>
    </row>
    <row r="21" ht="18.75" customHeight="1" spans="1:4">
      <c r="A21" s="167" t="s">
        <v>26</v>
      </c>
      <c r="B21" s="23" t="s">
        <v>26</v>
      </c>
      <c r="C21" s="165" t="s">
        <v>130</v>
      </c>
      <c r="D21" s="23"/>
    </row>
    <row r="22" ht="18.75" customHeight="1" spans="1:4">
      <c r="A22" s="167" t="s">
        <v>26</v>
      </c>
      <c r="B22" s="23" t="s">
        <v>26</v>
      </c>
      <c r="C22" s="165" t="s">
        <v>131</v>
      </c>
      <c r="D22" s="23"/>
    </row>
    <row r="23" ht="18.75" customHeight="1" spans="1:4">
      <c r="A23" s="167" t="s">
        <v>26</v>
      </c>
      <c r="B23" s="23" t="s">
        <v>26</v>
      </c>
      <c r="C23" s="165" t="s">
        <v>132</v>
      </c>
      <c r="D23" s="23"/>
    </row>
    <row r="24" ht="18.75" customHeight="1" spans="1:4">
      <c r="A24" s="167" t="s">
        <v>26</v>
      </c>
      <c r="B24" s="23" t="s">
        <v>26</v>
      </c>
      <c r="C24" s="165" t="s">
        <v>133</v>
      </c>
      <c r="D24" s="23"/>
    </row>
    <row r="25" ht="18.75" customHeight="1" spans="1:4">
      <c r="A25" s="167" t="s">
        <v>26</v>
      </c>
      <c r="B25" s="23" t="s">
        <v>26</v>
      </c>
      <c r="C25" s="165" t="s">
        <v>134</v>
      </c>
      <c r="D25" s="23"/>
    </row>
    <row r="26" ht="18.75" customHeight="1" spans="1:4">
      <c r="A26" s="167" t="s">
        <v>26</v>
      </c>
      <c r="B26" s="23" t="s">
        <v>26</v>
      </c>
      <c r="C26" s="165" t="s">
        <v>135</v>
      </c>
      <c r="D26" s="23">
        <v>642355.2</v>
      </c>
    </row>
    <row r="27" ht="18.75" customHeight="1" spans="1:4">
      <c r="A27" s="167" t="s">
        <v>26</v>
      </c>
      <c r="B27" s="23" t="s">
        <v>26</v>
      </c>
      <c r="C27" s="165" t="s">
        <v>136</v>
      </c>
      <c r="D27" s="23"/>
    </row>
    <row r="28" ht="18.75" customHeight="1" spans="1:4">
      <c r="A28" s="167" t="s">
        <v>26</v>
      </c>
      <c r="B28" s="23" t="s">
        <v>26</v>
      </c>
      <c r="C28" s="165" t="s">
        <v>137</v>
      </c>
      <c r="D28" s="23"/>
    </row>
    <row r="29" ht="18.75" customHeight="1" spans="1:4">
      <c r="A29" s="167" t="s">
        <v>26</v>
      </c>
      <c r="B29" s="23" t="s">
        <v>26</v>
      </c>
      <c r="C29" s="165" t="s">
        <v>138</v>
      </c>
      <c r="D29" s="23"/>
    </row>
    <row r="30" ht="18.75" customHeight="1" spans="1:4">
      <c r="A30" s="167" t="s">
        <v>26</v>
      </c>
      <c r="B30" s="23" t="s">
        <v>26</v>
      </c>
      <c r="C30" s="165" t="s">
        <v>139</v>
      </c>
      <c r="D30" s="23"/>
    </row>
    <row r="31" ht="18.75" customHeight="1" spans="1:4">
      <c r="A31" s="168" t="s">
        <v>26</v>
      </c>
      <c r="B31" s="23" t="s">
        <v>26</v>
      </c>
      <c r="C31" s="165" t="s">
        <v>140</v>
      </c>
      <c r="D31" s="23"/>
    </row>
    <row r="32" ht="18.75" customHeight="1" spans="1:4">
      <c r="A32" s="168" t="s">
        <v>26</v>
      </c>
      <c r="B32" s="23" t="s">
        <v>26</v>
      </c>
      <c r="C32" s="165" t="s">
        <v>141</v>
      </c>
      <c r="D32" s="23"/>
    </row>
    <row r="33" ht="18.75" customHeight="1" spans="1:4">
      <c r="A33" s="168" t="s">
        <v>26</v>
      </c>
      <c r="B33" s="23" t="s">
        <v>26</v>
      </c>
      <c r="C33" s="165" t="s">
        <v>142</v>
      </c>
      <c r="D33" s="23"/>
    </row>
    <row r="34" ht="18.75" customHeight="1" spans="1:4">
      <c r="A34" s="168" t="s">
        <v>26</v>
      </c>
      <c r="B34" s="23" t="s">
        <v>26</v>
      </c>
      <c r="C34" s="165" t="s">
        <v>143</v>
      </c>
      <c r="D34" s="23"/>
    </row>
    <row r="35" ht="18.75" customHeight="1" spans="1:4">
      <c r="A35" s="58" t="s">
        <v>144</v>
      </c>
      <c r="B35" s="169">
        <v>10208419.49</v>
      </c>
      <c r="C35" s="170" t="s">
        <v>51</v>
      </c>
      <c r="D35" s="169">
        <v>10208419.49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showZeros="0" topLeftCell="A2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8"/>
      <c r="F1" s="60"/>
      <c r="G1" s="41" t="s">
        <v>145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9"/>
      <c r="C2" s="149"/>
      <c r="D2" s="149"/>
      <c r="E2" s="149"/>
      <c r="F2" s="149"/>
      <c r="G2" s="149"/>
    </row>
    <row r="3" ht="18" customHeight="1" spans="1:7">
      <c r="A3" s="150" t="str">
        <f>"单位名称："&amp;"耿马傣族佤族自治县华侨管理区九年一贯制学校"</f>
        <v>单位名称：耿马傣族佤族自治县华侨管理区九年一贯制学校</v>
      </c>
      <c r="B3" s="29"/>
      <c r="C3" s="30"/>
      <c r="D3" s="30"/>
      <c r="E3" s="30"/>
      <c r="F3" s="103"/>
      <c r="G3" s="41" t="s">
        <v>1</v>
      </c>
    </row>
    <row r="4" ht="20.25" customHeight="1" spans="1:7">
      <c r="A4" s="151" t="s">
        <v>146</v>
      </c>
      <c r="B4" s="152"/>
      <c r="C4" s="108" t="s">
        <v>55</v>
      </c>
      <c r="D4" s="131" t="s">
        <v>74</v>
      </c>
      <c r="E4" s="13"/>
      <c r="F4" s="14"/>
      <c r="G4" s="124" t="s">
        <v>75</v>
      </c>
    </row>
    <row r="5" ht="20.25" customHeight="1" spans="1:7">
      <c r="A5" s="153" t="s">
        <v>72</v>
      </c>
      <c r="B5" s="153" t="s">
        <v>73</v>
      </c>
      <c r="C5" s="33"/>
      <c r="D5" s="69" t="s">
        <v>57</v>
      </c>
      <c r="E5" s="69" t="s">
        <v>147</v>
      </c>
      <c r="F5" s="69" t="s">
        <v>148</v>
      </c>
      <c r="G5" s="97"/>
    </row>
    <row r="6" ht="19.5" customHeight="1" spans="1:7">
      <c r="A6" s="153" t="s">
        <v>149</v>
      </c>
      <c r="B6" s="153" t="s">
        <v>150</v>
      </c>
      <c r="C6" s="153" t="s">
        <v>151</v>
      </c>
      <c r="D6" s="69">
        <v>4</v>
      </c>
      <c r="E6" s="154" t="s">
        <v>152</v>
      </c>
      <c r="F6" s="154" t="s">
        <v>153</v>
      </c>
      <c r="G6" s="153" t="s">
        <v>154</v>
      </c>
    </row>
    <row r="7" ht="18" customHeight="1" spans="1:7">
      <c r="A7" s="34" t="s">
        <v>83</v>
      </c>
      <c r="B7" s="34" t="s">
        <v>84</v>
      </c>
      <c r="C7" s="23">
        <v>7384473.41</v>
      </c>
      <c r="D7" s="23">
        <v>7266024.67</v>
      </c>
      <c r="E7" s="23">
        <v>7014486.73</v>
      </c>
      <c r="F7" s="23">
        <v>251537.94</v>
      </c>
      <c r="G7" s="23">
        <v>118448.74</v>
      </c>
    </row>
    <row r="8" ht="18" customHeight="1" spans="1:7">
      <c r="A8" s="120" t="s">
        <v>85</v>
      </c>
      <c r="B8" s="120" t="s">
        <v>155</v>
      </c>
      <c r="C8" s="23">
        <v>7170417.41</v>
      </c>
      <c r="D8" s="23">
        <v>7051968.67</v>
      </c>
      <c r="E8" s="23">
        <v>6800430.73</v>
      </c>
      <c r="F8" s="23">
        <v>251537.94</v>
      </c>
      <c r="G8" s="23">
        <v>118448.74</v>
      </c>
    </row>
    <row r="9" ht="18" customHeight="1" spans="1:7">
      <c r="A9" s="155" t="s">
        <v>86</v>
      </c>
      <c r="B9" s="155" t="s">
        <v>156</v>
      </c>
      <c r="C9" s="23">
        <v>1400051.05</v>
      </c>
      <c r="D9" s="23">
        <v>1287145.75</v>
      </c>
      <c r="E9" s="23">
        <v>1198853.32</v>
      </c>
      <c r="F9" s="23">
        <v>88292.43</v>
      </c>
      <c r="G9" s="23">
        <v>112905.3</v>
      </c>
    </row>
    <row r="10" ht="18" customHeight="1" spans="1:7">
      <c r="A10" s="155" t="s">
        <v>87</v>
      </c>
      <c r="B10" s="155" t="s">
        <v>157</v>
      </c>
      <c r="C10" s="23">
        <v>3094659.26</v>
      </c>
      <c r="D10" s="23">
        <v>3089495.51</v>
      </c>
      <c r="E10" s="23">
        <v>3004228.07</v>
      </c>
      <c r="F10" s="23">
        <v>85267.44</v>
      </c>
      <c r="G10" s="23">
        <v>5163.75</v>
      </c>
    </row>
    <row r="11" ht="18" customHeight="1" spans="1:7">
      <c r="A11" s="155" t="s">
        <v>88</v>
      </c>
      <c r="B11" s="155" t="s">
        <v>158</v>
      </c>
      <c r="C11" s="23">
        <v>2675707.1</v>
      </c>
      <c r="D11" s="23">
        <v>2675327.41</v>
      </c>
      <c r="E11" s="23">
        <v>2597349.34</v>
      </c>
      <c r="F11" s="23">
        <v>77978.07</v>
      </c>
      <c r="G11" s="23">
        <v>379.69</v>
      </c>
    </row>
    <row r="12" ht="18" customHeight="1" spans="1:7">
      <c r="A12" s="120" t="s">
        <v>89</v>
      </c>
      <c r="B12" s="120" t="s">
        <v>159</v>
      </c>
      <c r="C12" s="23">
        <v>214056</v>
      </c>
      <c r="D12" s="23">
        <v>214056</v>
      </c>
      <c r="E12" s="23">
        <v>214056</v>
      </c>
      <c r="F12" s="23"/>
      <c r="G12" s="23"/>
    </row>
    <row r="13" ht="18" customHeight="1" spans="1:7">
      <c r="A13" s="155" t="s">
        <v>90</v>
      </c>
      <c r="B13" s="155" t="s">
        <v>160</v>
      </c>
      <c r="C13" s="23">
        <v>214056</v>
      </c>
      <c r="D13" s="23">
        <v>214056</v>
      </c>
      <c r="E13" s="23">
        <v>214056</v>
      </c>
      <c r="F13" s="23"/>
      <c r="G13" s="23"/>
    </row>
    <row r="14" ht="18" customHeight="1" spans="1:7">
      <c r="A14" s="34" t="s">
        <v>91</v>
      </c>
      <c r="B14" s="34" t="s">
        <v>92</v>
      </c>
      <c r="C14" s="23">
        <v>1770988.8</v>
      </c>
      <c r="D14" s="23">
        <v>1770988.8</v>
      </c>
      <c r="E14" s="23">
        <v>1770988.8</v>
      </c>
      <c r="F14" s="23"/>
      <c r="G14" s="23"/>
    </row>
    <row r="15" ht="18" customHeight="1" spans="1:7">
      <c r="A15" s="120" t="s">
        <v>93</v>
      </c>
      <c r="B15" s="120" t="s">
        <v>161</v>
      </c>
      <c r="C15" s="23">
        <v>1770988.8</v>
      </c>
      <c r="D15" s="23">
        <v>1770988.8</v>
      </c>
      <c r="E15" s="23">
        <v>1770988.8</v>
      </c>
      <c r="F15" s="23"/>
      <c r="G15" s="23"/>
    </row>
    <row r="16" ht="18" customHeight="1" spans="1:7">
      <c r="A16" s="155" t="s">
        <v>94</v>
      </c>
      <c r="B16" s="155" t="s">
        <v>162</v>
      </c>
      <c r="C16" s="23">
        <v>914515.2</v>
      </c>
      <c r="D16" s="23">
        <v>914515.2</v>
      </c>
      <c r="E16" s="23">
        <v>914515.2</v>
      </c>
      <c r="F16" s="23"/>
      <c r="G16" s="23"/>
    </row>
    <row r="17" ht="18" customHeight="1" spans="1:7">
      <c r="A17" s="155" t="s">
        <v>95</v>
      </c>
      <c r="B17" s="155" t="s">
        <v>163</v>
      </c>
      <c r="C17" s="23">
        <v>856473.6</v>
      </c>
      <c r="D17" s="23">
        <v>856473.6</v>
      </c>
      <c r="E17" s="23">
        <v>856473.6</v>
      </c>
      <c r="F17" s="23"/>
      <c r="G17" s="23"/>
    </row>
    <row r="18" ht="18" customHeight="1" spans="1:7">
      <c r="A18" s="34" t="s">
        <v>96</v>
      </c>
      <c r="B18" s="34" t="s">
        <v>97</v>
      </c>
      <c r="C18" s="23">
        <v>410602.08</v>
      </c>
      <c r="D18" s="23">
        <v>410602.08</v>
      </c>
      <c r="E18" s="23">
        <v>410602.08</v>
      </c>
      <c r="F18" s="23"/>
      <c r="G18" s="23"/>
    </row>
    <row r="19" ht="18" customHeight="1" spans="1:7">
      <c r="A19" s="120" t="s">
        <v>98</v>
      </c>
      <c r="B19" s="120" t="s">
        <v>164</v>
      </c>
      <c r="C19" s="23">
        <v>410602.08</v>
      </c>
      <c r="D19" s="23">
        <v>410602.08</v>
      </c>
      <c r="E19" s="23">
        <v>410602.08</v>
      </c>
      <c r="F19" s="23"/>
      <c r="G19" s="23"/>
    </row>
    <row r="20" ht="18" customHeight="1" spans="1:7">
      <c r="A20" s="155" t="s">
        <v>99</v>
      </c>
      <c r="B20" s="155" t="s">
        <v>165</v>
      </c>
      <c r="C20" s="23">
        <v>380060.16</v>
      </c>
      <c r="D20" s="23">
        <v>380060.16</v>
      </c>
      <c r="E20" s="23">
        <v>380060.16</v>
      </c>
      <c r="F20" s="23"/>
      <c r="G20" s="23"/>
    </row>
    <row r="21" ht="18" customHeight="1" spans="1:7">
      <c r="A21" s="155" t="s">
        <v>100</v>
      </c>
      <c r="B21" s="155" t="s">
        <v>166</v>
      </c>
      <c r="C21" s="23">
        <v>30541.92</v>
      </c>
      <c r="D21" s="23">
        <v>30541.92</v>
      </c>
      <c r="E21" s="23">
        <v>30541.92</v>
      </c>
      <c r="F21" s="23"/>
      <c r="G21" s="23"/>
    </row>
    <row r="22" ht="18" customHeight="1" spans="1:7">
      <c r="A22" s="34" t="s">
        <v>101</v>
      </c>
      <c r="B22" s="34" t="s">
        <v>102</v>
      </c>
      <c r="C22" s="23">
        <v>642355.2</v>
      </c>
      <c r="D22" s="23">
        <v>642355.2</v>
      </c>
      <c r="E22" s="23">
        <v>642355.2</v>
      </c>
      <c r="F22" s="23"/>
      <c r="G22" s="23"/>
    </row>
    <row r="23" ht="18" customHeight="1" spans="1:7">
      <c r="A23" s="120" t="s">
        <v>103</v>
      </c>
      <c r="B23" s="120" t="s">
        <v>167</v>
      </c>
      <c r="C23" s="23">
        <v>642355.2</v>
      </c>
      <c r="D23" s="23">
        <v>642355.2</v>
      </c>
      <c r="E23" s="23">
        <v>642355.2</v>
      </c>
      <c r="F23" s="23"/>
      <c r="G23" s="23"/>
    </row>
    <row r="24" ht="18" customHeight="1" spans="1:7">
      <c r="A24" s="155" t="s">
        <v>104</v>
      </c>
      <c r="B24" s="155" t="s">
        <v>168</v>
      </c>
      <c r="C24" s="23">
        <v>642355.2</v>
      </c>
      <c r="D24" s="23">
        <v>642355.2</v>
      </c>
      <c r="E24" s="23">
        <v>642355.2</v>
      </c>
      <c r="F24" s="23"/>
      <c r="G24" s="23"/>
    </row>
    <row r="25" ht="18" customHeight="1" spans="1:7">
      <c r="A25" s="156" t="s">
        <v>108</v>
      </c>
      <c r="B25" s="157" t="s">
        <v>108</v>
      </c>
      <c r="C25" s="23">
        <v>10208419.49</v>
      </c>
      <c r="D25" s="23">
        <v>10089970.75</v>
      </c>
      <c r="E25" s="23">
        <v>9838432.81</v>
      </c>
      <c r="F25" s="23">
        <v>251537.94</v>
      </c>
      <c r="G25" s="23">
        <v>118448.74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showZeros="0" workbookViewId="0">
      <selection activeCell="A8" sqref="$A8:$XFD8"/>
    </sheetView>
  </sheetViews>
  <sheetFormatPr defaultColWidth="9.14285714285714" defaultRowHeight="14.25" customHeight="1" outlineLevelRow="7" outlineLevelCol="5"/>
  <cols>
    <col min="1" max="1" width="23.5714285714286" customWidth="1"/>
    <col min="2" max="6" width="22.847619047619" customWidth="1"/>
  </cols>
  <sheetData>
    <row r="1" ht="15" customHeight="1" spans="1:6">
      <c r="A1" s="139"/>
      <c r="B1" s="140"/>
      <c r="C1" s="65"/>
      <c r="F1" s="90" t="s">
        <v>169</v>
      </c>
    </row>
    <row r="2" ht="39" customHeight="1" spans="1:6">
      <c r="A2" s="129" t="str">
        <f>"2025"&amp;"年一般公共预算“三公”经费支出预算表"</f>
        <v>2025年一般公共预算“三公”经费支出预算表</v>
      </c>
      <c r="B2" s="54"/>
      <c r="C2" s="54"/>
      <c r="D2" s="54"/>
      <c r="E2" s="54"/>
      <c r="F2" s="54"/>
    </row>
    <row r="3" ht="18.75" customHeight="1" spans="1:6">
      <c r="A3" s="43" t="str">
        <f>"单位名称："&amp;"耿马傣族佤族自治县华侨管理区九年一贯制学校"</f>
        <v>单位名称：耿马傣族佤族自治县华侨管理区九年一贯制学校</v>
      </c>
      <c r="B3" s="140"/>
      <c r="C3" s="65"/>
      <c r="D3" s="30"/>
      <c r="F3" s="90" t="s">
        <v>170</v>
      </c>
    </row>
    <row r="4" ht="18.75" customHeight="1" spans="1:6">
      <c r="A4" s="10" t="s">
        <v>171</v>
      </c>
      <c r="B4" s="31" t="s">
        <v>172</v>
      </c>
      <c r="C4" s="12" t="s">
        <v>173</v>
      </c>
      <c r="D4" s="13"/>
      <c r="E4" s="14"/>
      <c r="F4" s="31" t="s">
        <v>174</v>
      </c>
    </row>
    <row r="5" ht="18.75" customHeight="1" spans="1:6">
      <c r="A5" s="17"/>
      <c r="B5" s="33"/>
      <c r="C5" s="69" t="s">
        <v>57</v>
      </c>
      <c r="D5" s="69" t="s">
        <v>175</v>
      </c>
      <c r="E5" s="69" t="s">
        <v>176</v>
      </c>
      <c r="F5" s="33"/>
    </row>
    <row r="6" ht="18.75" customHeight="1" spans="1:6">
      <c r="A6" s="141">
        <v>1</v>
      </c>
      <c r="B6" s="142">
        <v>2</v>
      </c>
      <c r="C6" s="143">
        <v>3</v>
      </c>
      <c r="D6" s="143">
        <v>4</v>
      </c>
      <c r="E6" s="143">
        <v>5</v>
      </c>
      <c r="F6" s="142">
        <v>6</v>
      </c>
    </row>
    <row r="7" ht="18.75" customHeight="1" spans="1:6">
      <c r="A7" s="144"/>
      <c r="B7" s="144"/>
      <c r="C7" s="144"/>
      <c r="D7" s="144"/>
      <c r="E7" s="144"/>
      <c r="F7" s="144"/>
    </row>
    <row r="8" s="28" customFormat="1" customHeight="1" spans="1:6">
      <c r="A8" s="38" t="s">
        <v>177</v>
      </c>
      <c r="B8" s="145"/>
      <c r="C8" s="146"/>
      <c r="D8" s="147"/>
      <c r="E8" s="147"/>
      <c r="F8" s="147"/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5"/>
  <sheetViews>
    <sheetView showZeros="0" topLeftCell="B30" workbookViewId="0">
      <selection activeCell="H52" sqref="H52:H53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7"/>
      <c r="D1" s="128"/>
      <c r="E1" s="128"/>
      <c r="F1" s="128"/>
      <c r="G1" s="128"/>
      <c r="H1" s="70"/>
      <c r="I1" s="70"/>
      <c r="J1" s="70"/>
      <c r="K1" s="70"/>
      <c r="L1" s="70"/>
      <c r="M1" s="70"/>
      <c r="N1" s="30"/>
      <c r="O1" s="30"/>
      <c r="P1" s="30"/>
      <c r="Q1" s="70"/>
      <c r="U1" s="127"/>
      <c r="W1" s="39" t="s">
        <v>178</v>
      </c>
    </row>
    <row r="2" ht="39.75" customHeight="1" spans="1:23">
      <c r="A2" s="129" t="str">
        <f>"2025"&amp;"年部门基本支出预算表"</f>
        <v>2025年部门基本支出预算表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6"/>
      <c r="O2" s="6"/>
      <c r="P2" s="6"/>
      <c r="Q2" s="54"/>
      <c r="R2" s="54"/>
      <c r="S2" s="54"/>
      <c r="T2" s="54"/>
      <c r="U2" s="54"/>
      <c r="V2" s="54"/>
      <c r="W2" s="54"/>
    </row>
    <row r="3" ht="18.75" customHeight="1" spans="1:23">
      <c r="A3" s="7" t="str">
        <f>"单位名称："&amp;"耿马傣族佤族自治县华侨管理区九年一贯制学校"</f>
        <v>单位名称：耿马傣族佤族自治县华侨管理区九年一贯制学校</v>
      </c>
      <c r="B3" s="130"/>
      <c r="C3" s="130"/>
      <c r="D3" s="130"/>
      <c r="E3" s="130"/>
      <c r="F3" s="130"/>
      <c r="G3" s="130"/>
      <c r="H3" s="74"/>
      <c r="I3" s="74"/>
      <c r="J3" s="74"/>
      <c r="K3" s="74"/>
      <c r="L3" s="74"/>
      <c r="M3" s="74"/>
      <c r="N3" s="96"/>
      <c r="O3" s="96"/>
      <c r="P3" s="96"/>
      <c r="Q3" s="74"/>
      <c r="U3" s="127"/>
      <c r="W3" s="39" t="s">
        <v>170</v>
      </c>
    </row>
    <row r="4" ht="18" customHeight="1" spans="1:23">
      <c r="A4" s="10" t="s">
        <v>179</v>
      </c>
      <c r="B4" s="10" t="s">
        <v>180</v>
      </c>
      <c r="C4" s="10" t="s">
        <v>181</v>
      </c>
      <c r="D4" s="10" t="s">
        <v>182</v>
      </c>
      <c r="E4" s="10" t="s">
        <v>183</v>
      </c>
      <c r="F4" s="10" t="s">
        <v>184</v>
      </c>
      <c r="G4" s="10" t="s">
        <v>185</v>
      </c>
      <c r="H4" s="131" t="s">
        <v>186</v>
      </c>
      <c r="I4" s="67" t="s">
        <v>186</v>
      </c>
      <c r="J4" s="67"/>
      <c r="K4" s="67"/>
      <c r="L4" s="67"/>
      <c r="M4" s="67"/>
      <c r="N4" s="13"/>
      <c r="O4" s="13"/>
      <c r="P4" s="13"/>
      <c r="Q4" s="77" t="s">
        <v>61</v>
      </c>
      <c r="R4" s="67" t="s">
        <v>77</v>
      </c>
      <c r="S4" s="67"/>
      <c r="T4" s="67"/>
      <c r="U4" s="67"/>
      <c r="V4" s="67"/>
      <c r="W4" s="136"/>
    </row>
    <row r="5" ht="18" customHeight="1" spans="1:23">
      <c r="A5" s="15"/>
      <c r="B5" s="126"/>
      <c r="C5" s="15"/>
      <c r="D5" s="15"/>
      <c r="E5" s="15"/>
      <c r="F5" s="15"/>
      <c r="G5" s="15"/>
      <c r="H5" s="108" t="s">
        <v>187</v>
      </c>
      <c r="I5" s="131" t="s">
        <v>58</v>
      </c>
      <c r="J5" s="67"/>
      <c r="K5" s="67"/>
      <c r="L5" s="67"/>
      <c r="M5" s="136"/>
      <c r="N5" s="12" t="s">
        <v>188</v>
      </c>
      <c r="O5" s="13"/>
      <c r="P5" s="14"/>
      <c r="Q5" s="10" t="s">
        <v>61</v>
      </c>
      <c r="R5" s="131" t="s">
        <v>77</v>
      </c>
      <c r="S5" s="77" t="s">
        <v>64</v>
      </c>
      <c r="T5" s="67" t="s">
        <v>77</v>
      </c>
      <c r="U5" s="77" t="s">
        <v>66</v>
      </c>
      <c r="V5" s="77" t="s">
        <v>67</v>
      </c>
      <c r="W5" s="138" t="s">
        <v>68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137" t="s">
        <v>189</v>
      </c>
      <c r="J6" s="10" t="s">
        <v>190</v>
      </c>
      <c r="K6" s="10" t="s">
        <v>191</v>
      </c>
      <c r="L6" s="10" t="s">
        <v>192</v>
      </c>
      <c r="M6" s="10" t="s">
        <v>193</v>
      </c>
      <c r="N6" s="10" t="s">
        <v>58</v>
      </c>
      <c r="O6" s="10" t="s">
        <v>59</v>
      </c>
      <c r="P6" s="10" t="s">
        <v>60</v>
      </c>
      <c r="Q6" s="32"/>
      <c r="R6" s="10" t="s">
        <v>57</v>
      </c>
      <c r="S6" s="10" t="s">
        <v>64</v>
      </c>
      <c r="T6" s="10" t="s">
        <v>194</v>
      </c>
      <c r="U6" s="10" t="s">
        <v>66</v>
      </c>
      <c r="V6" s="10" t="s">
        <v>67</v>
      </c>
      <c r="W6" s="10" t="s">
        <v>68</v>
      </c>
    </row>
    <row r="7" ht="37.5" customHeight="1" spans="1:23">
      <c r="A7" s="111"/>
      <c r="B7" s="111"/>
      <c r="C7" s="111"/>
      <c r="D7" s="111"/>
      <c r="E7" s="111"/>
      <c r="F7" s="111"/>
      <c r="G7" s="111"/>
      <c r="H7" s="111"/>
      <c r="I7" s="95"/>
      <c r="J7" s="17" t="s">
        <v>195</v>
      </c>
      <c r="K7" s="17" t="s">
        <v>191</v>
      </c>
      <c r="L7" s="17" t="s">
        <v>192</v>
      </c>
      <c r="M7" s="17" t="s">
        <v>193</v>
      </c>
      <c r="N7" s="17" t="s">
        <v>191</v>
      </c>
      <c r="O7" s="17" t="s">
        <v>192</v>
      </c>
      <c r="P7" s="17" t="s">
        <v>193</v>
      </c>
      <c r="Q7" s="17" t="s">
        <v>61</v>
      </c>
      <c r="R7" s="17" t="s">
        <v>57</v>
      </c>
      <c r="S7" s="17" t="s">
        <v>64</v>
      </c>
      <c r="T7" s="17" t="s">
        <v>194</v>
      </c>
      <c r="U7" s="17" t="s">
        <v>66</v>
      </c>
      <c r="V7" s="17" t="s">
        <v>67</v>
      </c>
      <c r="W7" s="17" t="s">
        <v>68</v>
      </c>
    </row>
    <row r="8" ht="19.5" customHeight="1" spans="1:23">
      <c r="A8" s="132">
        <v>1</v>
      </c>
      <c r="B8" s="132">
        <v>2</v>
      </c>
      <c r="C8" s="132">
        <v>3</v>
      </c>
      <c r="D8" s="132">
        <v>4</v>
      </c>
      <c r="E8" s="132">
        <v>5</v>
      </c>
      <c r="F8" s="132">
        <v>6</v>
      </c>
      <c r="G8" s="132">
        <v>7</v>
      </c>
      <c r="H8" s="132">
        <v>8</v>
      </c>
      <c r="I8" s="132">
        <v>9</v>
      </c>
      <c r="J8" s="132">
        <v>10</v>
      </c>
      <c r="K8" s="132">
        <v>11</v>
      </c>
      <c r="L8" s="132">
        <v>12</v>
      </c>
      <c r="M8" s="132">
        <v>13</v>
      </c>
      <c r="N8" s="132">
        <v>14</v>
      </c>
      <c r="O8" s="132">
        <v>15</v>
      </c>
      <c r="P8" s="132">
        <v>16</v>
      </c>
      <c r="Q8" s="132">
        <v>17</v>
      </c>
      <c r="R8" s="132">
        <v>18</v>
      </c>
      <c r="S8" s="132">
        <v>19</v>
      </c>
      <c r="T8" s="132">
        <v>20</v>
      </c>
      <c r="U8" s="132">
        <v>21</v>
      </c>
      <c r="V8" s="132">
        <v>22</v>
      </c>
      <c r="W8" s="132">
        <v>23</v>
      </c>
    </row>
    <row r="9" ht="21" customHeight="1" spans="1:23">
      <c r="A9" s="133" t="s">
        <v>70</v>
      </c>
      <c r="B9" s="133"/>
      <c r="C9" s="133"/>
      <c r="D9" s="133"/>
      <c r="E9" s="133"/>
      <c r="F9" s="133"/>
      <c r="G9" s="133"/>
      <c r="H9" s="23">
        <v>10089970.75</v>
      </c>
      <c r="I9" s="23">
        <v>10089970.75</v>
      </c>
      <c r="J9" s="23"/>
      <c r="K9" s="23"/>
      <c r="L9" s="23">
        <v>10089970.75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3" t="s">
        <v>70</v>
      </c>
      <c r="B10" s="21" t="s">
        <v>196</v>
      </c>
      <c r="C10" s="21" t="s">
        <v>197</v>
      </c>
      <c r="D10" s="21" t="s">
        <v>86</v>
      </c>
      <c r="E10" s="21" t="s">
        <v>156</v>
      </c>
      <c r="F10" s="21" t="s">
        <v>198</v>
      </c>
      <c r="G10" s="21" t="s">
        <v>199</v>
      </c>
      <c r="H10" s="23">
        <v>517956</v>
      </c>
      <c r="I10" s="23">
        <v>517956</v>
      </c>
      <c r="J10" s="23"/>
      <c r="K10" s="23"/>
      <c r="L10" s="23">
        <v>517956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33" t="s">
        <v>70</v>
      </c>
      <c r="B11" s="21" t="s">
        <v>196</v>
      </c>
      <c r="C11" s="21" t="s">
        <v>197</v>
      </c>
      <c r="D11" s="21" t="s">
        <v>87</v>
      </c>
      <c r="E11" s="21" t="s">
        <v>157</v>
      </c>
      <c r="F11" s="21" t="s">
        <v>198</v>
      </c>
      <c r="G11" s="21" t="s">
        <v>199</v>
      </c>
      <c r="H11" s="23">
        <v>1241496</v>
      </c>
      <c r="I11" s="23">
        <v>1241496</v>
      </c>
      <c r="J11" s="23"/>
      <c r="K11" s="23"/>
      <c r="L11" s="23">
        <v>1241496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33" t="s">
        <v>70</v>
      </c>
      <c r="B12" s="21" t="s">
        <v>196</v>
      </c>
      <c r="C12" s="21" t="s">
        <v>197</v>
      </c>
      <c r="D12" s="21" t="s">
        <v>88</v>
      </c>
      <c r="E12" s="21" t="s">
        <v>158</v>
      </c>
      <c r="F12" s="21" t="s">
        <v>198</v>
      </c>
      <c r="G12" s="21" t="s">
        <v>199</v>
      </c>
      <c r="H12" s="23">
        <v>1085268</v>
      </c>
      <c r="I12" s="23">
        <v>1085268</v>
      </c>
      <c r="J12" s="23"/>
      <c r="K12" s="23"/>
      <c r="L12" s="23">
        <v>1085268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33" t="s">
        <v>70</v>
      </c>
      <c r="B13" s="21" t="s">
        <v>196</v>
      </c>
      <c r="C13" s="21" t="s">
        <v>197</v>
      </c>
      <c r="D13" s="21" t="s">
        <v>86</v>
      </c>
      <c r="E13" s="21" t="s">
        <v>156</v>
      </c>
      <c r="F13" s="21" t="s">
        <v>200</v>
      </c>
      <c r="G13" s="21" t="s">
        <v>201</v>
      </c>
      <c r="H13" s="23">
        <v>81264</v>
      </c>
      <c r="I13" s="23">
        <v>81264</v>
      </c>
      <c r="J13" s="23"/>
      <c r="K13" s="23"/>
      <c r="L13" s="23">
        <v>81264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33" t="s">
        <v>70</v>
      </c>
      <c r="B14" s="21" t="s">
        <v>196</v>
      </c>
      <c r="C14" s="21" t="s">
        <v>197</v>
      </c>
      <c r="D14" s="21" t="s">
        <v>87</v>
      </c>
      <c r="E14" s="21" t="s">
        <v>157</v>
      </c>
      <c r="F14" s="21" t="s">
        <v>200</v>
      </c>
      <c r="G14" s="21" t="s">
        <v>201</v>
      </c>
      <c r="H14" s="23">
        <v>206568</v>
      </c>
      <c r="I14" s="23">
        <v>206568</v>
      </c>
      <c r="J14" s="23"/>
      <c r="K14" s="23"/>
      <c r="L14" s="23">
        <v>206568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33" t="s">
        <v>70</v>
      </c>
      <c r="B15" s="21" t="s">
        <v>196</v>
      </c>
      <c r="C15" s="21" t="s">
        <v>197</v>
      </c>
      <c r="D15" s="21" t="s">
        <v>88</v>
      </c>
      <c r="E15" s="21" t="s">
        <v>158</v>
      </c>
      <c r="F15" s="21" t="s">
        <v>200</v>
      </c>
      <c r="G15" s="21" t="s">
        <v>201</v>
      </c>
      <c r="H15" s="23">
        <v>174624</v>
      </c>
      <c r="I15" s="23">
        <v>174624</v>
      </c>
      <c r="J15" s="23"/>
      <c r="K15" s="23"/>
      <c r="L15" s="23">
        <v>174624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33" t="s">
        <v>70</v>
      </c>
      <c r="B16" s="21" t="s">
        <v>202</v>
      </c>
      <c r="C16" s="21" t="s">
        <v>203</v>
      </c>
      <c r="D16" s="21" t="s">
        <v>86</v>
      </c>
      <c r="E16" s="21" t="s">
        <v>156</v>
      </c>
      <c r="F16" s="21" t="s">
        <v>200</v>
      </c>
      <c r="G16" s="21" t="s">
        <v>201</v>
      </c>
      <c r="H16" s="23">
        <v>48000</v>
      </c>
      <c r="I16" s="23">
        <v>48000</v>
      </c>
      <c r="J16" s="23"/>
      <c r="K16" s="23"/>
      <c r="L16" s="23">
        <v>48000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33" t="s">
        <v>70</v>
      </c>
      <c r="B17" s="21" t="s">
        <v>202</v>
      </c>
      <c r="C17" s="21" t="s">
        <v>203</v>
      </c>
      <c r="D17" s="21" t="s">
        <v>87</v>
      </c>
      <c r="E17" s="21" t="s">
        <v>157</v>
      </c>
      <c r="F17" s="21" t="s">
        <v>200</v>
      </c>
      <c r="G17" s="21" t="s">
        <v>201</v>
      </c>
      <c r="H17" s="23">
        <v>126000</v>
      </c>
      <c r="I17" s="23">
        <v>126000</v>
      </c>
      <c r="J17" s="23"/>
      <c r="K17" s="23"/>
      <c r="L17" s="23">
        <v>126000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33" t="s">
        <v>70</v>
      </c>
      <c r="B18" s="21" t="s">
        <v>202</v>
      </c>
      <c r="C18" s="21" t="s">
        <v>203</v>
      </c>
      <c r="D18" s="21" t="s">
        <v>88</v>
      </c>
      <c r="E18" s="21" t="s">
        <v>158</v>
      </c>
      <c r="F18" s="21" t="s">
        <v>200</v>
      </c>
      <c r="G18" s="21" t="s">
        <v>201</v>
      </c>
      <c r="H18" s="23">
        <v>108000</v>
      </c>
      <c r="I18" s="23">
        <v>108000</v>
      </c>
      <c r="J18" s="23"/>
      <c r="K18" s="23"/>
      <c r="L18" s="23">
        <v>108000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33" t="s">
        <v>70</v>
      </c>
      <c r="B19" s="21" t="s">
        <v>204</v>
      </c>
      <c r="C19" s="21" t="s">
        <v>205</v>
      </c>
      <c r="D19" s="21" t="s">
        <v>86</v>
      </c>
      <c r="E19" s="21" t="s">
        <v>156</v>
      </c>
      <c r="F19" s="21" t="s">
        <v>200</v>
      </c>
      <c r="G19" s="21" t="s">
        <v>201</v>
      </c>
      <c r="H19" s="23">
        <v>48000</v>
      </c>
      <c r="I19" s="23">
        <v>48000</v>
      </c>
      <c r="J19" s="23"/>
      <c r="K19" s="23"/>
      <c r="L19" s="23">
        <v>48000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33" t="s">
        <v>70</v>
      </c>
      <c r="B20" s="21" t="s">
        <v>204</v>
      </c>
      <c r="C20" s="21" t="s">
        <v>205</v>
      </c>
      <c r="D20" s="21" t="s">
        <v>87</v>
      </c>
      <c r="E20" s="21" t="s">
        <v>157</v>
      </c>
      <c r="F20" s="21" t="s">
        <v>200</v>
      </c>
      <c r="G20" s="21" t="s">
        <v>201</v>
      </c>
      <c r="H20" s="23">
        <v>126000</v>
      </c>
      <c r="I20" s="23">
        <v>126000</v>
      </c>
      <c r="J20" s="23"/>
      <c r="K20" s="23"/>
      <c r="L20" s="23">
        <v>126000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33" t="s">
        <v>70</v>
      </c>
      <c r="B21" s="21" t="s">
        <v>204</v>
      </c>
      <c r="C21" s="21" t="s">
        <v>205</v>
      </c>
      <c r="D21" s="21" t="s">
        <v>88</v>
      </c>
      <c r="E21" s="21" t="s">
        <v>158</v>
      </c>
      <c r="F21" s="21" t="s">
        <v>200</v>
      </c>
      <c r="G21" s="21" t="s">
        <v>201</v>
      </c>
      <c r="H21" s="23">
        <v>108000</v>
      </c>
      <c r="I21" s="23">
        <v>108000</v>
      </c>
      <c r="J21" s="23"/>
      <c r="K21" s="23"/>
      <c r="L21" s="23">
        <v>108000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33" t="s">
        <v>70</v>
      </c>
      <c r="B22" s="21" t="s">
        <v>206</v>
      </c>
      <c r="C22" s="21" t="s">
        <v>207</v>
      </c>
      <c r="D22" s="21" t="s">
        <v>86</v>
      </c>
      <c r="E22" s="21" t="s">
        <v>156</v>
      </c>
      <c r="F22" s="21" t="s">
        <v>208</v>
      </c>
      <c r="G22" s="21" t="s">
        <v>209</v>
      </c>
      <c r="H22" s="23">
        <v>234708</v>
      </c>
      <c r="I22" s="23">
        <v>234708</v>
      </c>
      <c r="J22" s="23"/>
      <c r="K22" s="23"/>
      <c r="L22" s="23">
        <v>234708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33" t="s">
        <v>70</v>
      </c>
      <c r="B23" s="21" t="s">
        <v>206</v>
      </c>
      <c r="C23" s="21" t="s">
        <v>207</v>
      </c>
      <c r="D23" s="21" t="s">
        <v>87</v>
      </c>
      <c r="E23" s="21" t="s">
        <v>157</v>
      </c>
      <c r="F23" s="21" t="s">
        <v>208</v>
      </c>
      <c r="G23" s="21" t="s">
        <v>209</v>
      </c>
      <c r="H23" s="23">
        <v>605880</v>
      </c>
      <c r="I23" s="23">
        <v>605880</v>
      </c>
      <c r="J23" s="23"/>
      <c r="K23" s="23"/>
      <c r="L23" s="23">
        <v>605880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33" t="s">
        <v>70</v>
      </c>
      <c r="B24" s="21" t="s">
        <v>206</v>
      </c>
      <c r="C24" s="21" t="s">
        <v>207</v>
      </c>
      <c r="D24" s="21" t="s">
        <v>88</v>
      </c>
      <c r="E24" s="21" t="s">
        <v>158</v>
      </c>
      <c r="F24" s="21" t="s">
        <v>208</v>
      </c>
      <c r="G24" s="21" t="s">
        <v>209</v>
      </c>
      <c r="H24" s="23">
        <v>525396</v>
      </c>
      <c r="I24" s="23">
        <v>525396</v>
      </c>
      <c r="J24" s="23"/>
      <c r="K24" s="23"/>
      <c r="L24" s="23">
        <v>525396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33" t="s">
        <v>70</v>
      </c>
      <c r="B25" s="21" t="s">
        <v>210</v>
      </c>
      <c r="C25" s="21" t="s">
        <v>211</v>
      </c>
      <c r="D25" s="21" t="s">
        <v>86</v>
      </c>
      <c r="E25" s="21" t="s">
        <v>156</v>
      </c>
      <c r="F25" s="21" t="s">
        <v>208</v>
      </c>
      <c r="G25" s="21" t="s">
        <v>209</v>
      </c>
      <c r="H25" s="23">
        <v>144000</v>
      </c>
      <c r="I25" s="23">
        <v>144000</v>
      </c>
      <c r="J25" s="23"/>
      <c r="K25" s="23"/>
      <c r="L25" s="23">
        <v>144000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33" t="s">
        <v>70</v>
      </c>
      <c r="B26" s="21" t="s">
        <v>210</v>
      </c>
      <c r="C26" s="21" t="s">
        <v>211</v>
      </c>
      <c r="D26" s="21" t="s">
        <v>87</v>
      </c>
      <c r="E26" s="21" t="s">
        <v>157</v>
      </c>
      <c r="F26" s="21" t="s">
        <v>208</v>
      </c>
      <c r="G26" s="21" t="s">
        <v>209</v>
      </c>
      <c r="H26" s="23">
        <v>378000</v>
      </c>
      <c r="I26" s="23">
        <v>378000</v>
      </c>
      <c r="J26" s="23"/>
      <c r="K26" s="23"/>
      <c r="L26" s="23">
        <v>378000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33" t="s">
        <v>70</v>
      </c>
      <c r="B27" s="21" t="s">
        <v>210</v>
      </c>
      <c r="C27" s="21" t="s">
        <v>211</v>
      </c>
      <c r="D27" s="21" t="s">
        <v>88</v>
      </c>
      <c r="E27" s="21" t="s">
        <v>158</v>
      </c>
      <c r="F27" s="21" t="s">
        <v>208</v>
      </c>
      <c r="G27" s="21" t="s">
        <v>209</v>
      </c>
      <c r="H27" s="23">
        <v>324000</v>
      </c>
      <c r="I27" s="23">
        <v>324000</v>
      </c>
      <c r="J27" s="23"/>
      <c r="K27" s="23"/>
      <c r="L27" s="23">
        <v>324000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33" t="s">
        <v>70</v>
      </c>
      <c r="B28" s="21" t="s">
        <v>212</v>
      </c>
      <c r="C28" s="21" t="s">
        <v>213</v>
      </c>
      <c r="D28" s="21" t="s">
        <v>86</v>
      </c>
      <c r="E28" s="21" t="s">
        <v>156</v>
      </c>
      <c r="F28" s="21" t="s">
        <v>208</v>
      </c>
      <c r="G28" s="21" t="s">
        <v>209</v>
      </c>
      <c r="H28" s="23">
        <v>118260</v>
      </c>
      <c r="I28" s="23">
        <v>118260</v>
      </c>
      <c r="J28" s="23"/>
      <c r="K28" s="23"/>
      <c r="L28" s="23">
        <v>118260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33" t="s">
        <v>70</v>
      </c>
      <c r="B29" s="21" t="s">
        <v>212</v>
      </c>
      <c r="C29" s="21" t="s">
        <v>213</v>
      </c>
      <c r="D29" s="21" t="s">
        <v>87</v>
      </c>
      <c r="E29" s="21" t="s">
        <v>157</v>
      </c>
      <c r="F29" s="21" t="s">
        <v>208</v>
      </c>
      <c r="G29" s="21" t="s">
        <v>209</v>
      </c>
      <c r="H29" s="23">
        <v>303780</v>
      </c>
      <c r="I29" s="23">
        <v>303780</v>
      </c>
      <c r="J29" s="23"/>
      <c r="K29" s="23"/>
      <c r="L29" s="23">
        <v>303780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33" t="s">
        <v>70</v>
      </c>
      <c r="B30" s="21" t="s">
        <v>212</v>
      </c>
      <c r="C30" s="21" t="s">
        <v>213</v>
      </c>
      <c r="D30" s="21" t="s">
        <v>88</v>
      </c>
      <c r="E30" s="21" t="s">
        <v>158</v>
      </c>
      <c r="F30" s="21" t="s">
        <v>208</v>
      </c>
      <c r="G30" s="21" t="s">
        <v>209</v>
      </c>
      <c r="H30" s="23">
        <v>257760</v>
      </c>
      <c r="I30" s="23">
        <v>257760</v>
      </c>
      <c r="J30" s="23"/>
      <c r="K30" s="23"/>
      <c r="L30" s="23">
        <v>257760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33" t="s">
        <v>70</v>
      </c>
      <c r="B31" s="21" t="s">
        <v>214</v>
      </c>
      <c r="C31" s="21" t="s">
        <v>215</v>
      </c>
      <c r="D31" s="21" t="s">
        <v>95</v>
      </c>
      <c r="E31" s="21" t="s">
        <v>163</v>
      </c>
      <c r="F31" s="21" t="s">
        <v>216</v>
      </c>
      <c r="G31" s="21" t="s">
        <v>217</v>
      </c>
      <c r="H31" s="23">
        <v>856473.6</v>
      </c>
      <c r="I31" s="23">
        <v>856473.6</v>
      </c>
      <c r="J31" s="23"/>
      <c r="K31" s="23"/>
      <c r="L31" s="23">
        <v>856473.6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33" t="s">
        <v>70</v>
      </c>
      <c r="B32" s="21" t="s">
        <v>214</v>
      </c>
      <c r="C32" s="21" t="s">
        <v>215</v>
      </c>
      <c r="D32" s="21" t="s">
        <v>218</v>
      </c>
      <c r="E32" s="21" t="s">
        <v>219</v>
      </c>
      <c r="F32" s="21" t="s">
        <v>220</v>
      </c>
      <c r="G32" s="21" t="s">
        <v>221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33" t="s">
        <v>70</v>
      </c>
      <c r="B33" s="21" t="s">
        <v>214</v>
      </c>
      <c r="C33" s="21" t="s">
        <v>215</v>
      </c>
      <c r="D33" s="21" t="s">
        <v>222</v>
      </c>
      <c r="E33" s="21" t="s">
        <v>223</v>
      </c>
      <c r="F33" s="21" t="s">
        <v>224</v>
      </c>
      <c r="G33" s="21" t="s">
        <v>225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33" t="s">
        <v>70</v>
      </c>
      <c r="B34" s="21" t="s">
        <v>214</v>
      </c>
      <c r="C34" s="21" t="s">
        <v>215</v>
      </c>
      <c r="D34" s="21" t="s">
        <v>99</v>
      </c>
      <c r="E34" s="21" t="s">
        <v>165</v>
      </c>
      <c r="F34" s="21" t="s">
        <v>224</v>
      </c>
      <c r="G34" s="21" t="s">
        <v>225</v>
      </c>
      <c r="H34" s="23">
        <v>380060.16</v>
      </c>
      <c r="I34" s="23">
        <v>380060.16</v>
      </c>
      <c r="J34" s="23"/>
      <c r="K34" s="23"/>
      <c r="L34" s="23">
        <v>380060.16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33" t="s">
        <v>70</v>
      </c>
      <c r="B35" s="21" t="s">
        <v>214</v>
      </c>
      <c r="C35" s="21" t="s">
        <v>215</v>
      </c>
      <c r="D35" s="21" t="s">
        <v>226</v>
      </c>
      <c r="E35" s="21" t="s">
        <v>227</v>
      </c>
      <c r="F35" s="21" t="s">
        <v>228</v>
      </c>
      <c r="G35" s="21" t="s">
        <v>229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33" t="s">
        <v>70</v>
      </c>
      <c r="B36" s="21" t="s">
        <v>214</v>
      </c>
      <c r="C36" s="21" t="s">
        <v>215</v>
      </c>
      <c r="D36" s="21" t="s">
        <v>86</v>
      </c>
      <c r="E36" s="21" t="s">
        <v>156</v>
      </c>
      <c r="F36" s="21" t="s">
        <v>230</v>
      </c>
      <c r="G36" s="21" t="s">
        <v>231</v>
      </c>
      <c r="H36" s="23">
        <v>6665.32</v>
      </c>
      <c r="I36" s="23">
        <v>6665.32</v>
      </c>
      <c r="J36" s="23"/>
      <c r="K36" s="23"/>
      <c r="L36" s="23">
        <v>6665.32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33" t="s">
        <v>70</v>
      </c>
      <c r="B37" s="21" t="s">
        <v>214</v>
      </c>
      <c r="C37" s="21" t="s">
        <v>215</v>
      </c>
      <c r="D37" s="21" t="s">
        <v>87</v>
      </c>
      <c r="E37" s="21" t="s">
        <v>157</v>
      </c>
      <c r="F37" s="21" t="s">
        <v>230</v>
      </c>
      <c r="G37" s="21" t="s">
        <v>231</v>
      </c>
      <c r="H37" s="23">
        <v>16504.07</v>
      </c>
      <c r="I37" s="23">
        <v>16504.07</v>
      </c>
      <c r="J37" s="23"/>
      <c r="K37" s="23"/>
      <c r="L37" s="23">
        <v>16504.07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33" t="s">
        <v>70</v>
      </c>
      <c r="B38" s="21" t="s">
        <v>214</v>
      </c>
      <c r="C38" s="21" t="s">
        <v>215</v>
      </c>
      <c r="D38" s="21" t="s">
        <v>88</v>
      </c>
      <c r="E38" s="21" t="s">
        <v>158</v>
      </c>
      <c r="F38" s="21" t="s">
        <v>230</v>
      </c>
      <c r="G38" s="21" t="s">
        <v>231</v>
      </c>
      <c r="H38" s="23">
        <v>14301.34</v>
      </c>
      <c r="I38" s="23">
        <v>14301.34</v>
      </c>
      <c r="J38" s="23"/>
      <c r="K38" s="23"/>
      <c r="L38" s="23">
        <v>14301.34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33" t="s">
        <v>70</v>
      </c>
      <c r="B39" s="21" t="s">
        <v>214</v>
      </c>
      <c r="C39" s="21" t="s">
        <v>215</v>
      </c>
      <c r="D39" s="21" t="s">
        <v>100</v>
      </c>
      <c r="E39" s="21" t="s">
        <v>166</v>
      </c>
      <c r="F39" s="21" t="s">
        <v>230</v>
      </c>
      <c r="G39" s="21" t="s">
        <v>231</v>
      </c>
      <c r="H39" s="23">
        <v>19836</v>
      </c>
      <c r="I39" s="23">
        <v>19836</v>
      </c>
      <c r="J39" s="23"/>
      <c r="K39" s="23"/>
      <c r="L39" s="23">
        <v>19836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133" t="s">
        <v>70</v>
      </c>
      <c r="B40" s="21" t="s">
        <v>214</v>
      </c>
      <c r="C40" s="21" t="s">
        <v>215</v>
      </c>
      <c r="D40" s="21" t="s">
        <v>100</v>
      </c>
      <c r="E40" s="21" t="s">
        <v>166</v>
      </c>
      <c r="F40" s="21" t="s">
        <v>230</v>
      </c>
      <c r="G40" s="21" t="s">
        <v>231</v>
      </c>
      <c r="H40" s="23">
        <v>10705.92</v>
      </c>
      <c r="I40" s="23">
        <v>10705.92</v>
      </c>
      <c r="J40" s="23"/>
      <c r="K40" s="23"/>
      <c r="L40" s="23">
        <v>10705.92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133" t="s">
        <v>70</v>
      </c>
      <c r="B41" s="21" t="s">
        <v>232</v>
      </c>
      <c r="C41" s="21" t="s">
        <v>168</v>
      </c>
      <c r="D41" s="21" t="s">
        <v>104</v>
      </c>
      <c r="E41" s="21" t="s">
        <v>168</v>
      </c>
      <c r="F41" s="21" t="s">
        <v>233</v>
      </c>
      <c r="G41" s="21" t="s">
        <v>168</v>
      </c>
      <c r="H41" s="23">
        <v>642355.2</v>
      </c>
      <c r="I41" s="23">
        <v>642355.2</v>
      </c>
      <c r="J41" s="23"/>
      <c r="K41" s="23"/>
      <c r="L41" s="23">
        <v>642355.2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133" t="s">
        <v>70</v>
      </c>
      <c r="B42" s="21" t="s">
        <v>234</v>
      </c>
      <c r="C42" s="21" t="s">
        <v>235</v>
      </c>
      <c r="D42" s="21" t="s">
        <v>86</v>
      </c>
      <c r="E42" s="21" t="s">
        <v>156</v>
      </c>
      <c r="F42" s="21" t="s">
        <v>236</v>
      </c>
      <c r="G42" s="21" t="s">
        <v>237</v>
      </c>
      <c r="H42" s="23">
        <v>56400</v>
      </c>
      <c r="I42" s="23">
        <v>56400</v>
      </c>
      <c r="J42" s="23"/>
      <c r="K42" s="23"/>
      <c r="L42" s="23">
        <v>56400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133" t="s">
        <v>70</v>
      </c>
      <c r="B43" s="21" t="s">
        <v>238</v>
      </c>
      <c r="C43" s="21" t="s">
        <v>239</v>
      </c>
      <c r="D43" s="21" t="s">
        <v>88</v>
      </c>
      <c r="E43" s="21" t="s">
        <v>158</v>
      </c>
      <c r="F43" s="21" t="s">
        <v>236</v>
      </c>
      <c r="G43" s="21" t="s">
        <v>237</v>
      </c>
      <c r="H43" s="23">
        <v>4385.88</v>
      </c>
      <c r="I43" s="23">
        <v>4385.88</v>
      </c>
      <c r="J43" s="23"/>
      <c r="K43" s="23"/>
      <c r="L43" s="23">
        <v>4385.88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133" t="s">
        <v>70</v>
      </c>
      <c r="B44" s="21" t="s">
        <v>240</v>
      </c>
      <c r="C44" s="21" t="s">
        <v>241</v>
      </c>
      <c r="D44" s="21" t="s">
        <v>87</v>
      </c>
      <c r="E44" s="21" t="s">
        <v>157</v>
      </c>
      <c r="F44" s="21" t="s">
        <v>236</v>
      </c>
      <c r="G44" s="21" t="s">
        <v>237</v>
      </c>
      <c r="H44" s="23">
        <v>7030.8</v>
      </c>
      <c r="I44" s="23">
        <v>7030.8</v>
      </c>
      <c r="J44" s="23"/>
      <c r="K44" s="23"/>
      <c r="L44" s="23">
        <v>7030.8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133" t="s">
        <v>70</v>
      </c>
      <c r="B45" s="21" t="s">
        <v>242</v>
      </c>
      <c r="C45" s="21" t="s">
        <v>243</v>
      </c>
      <c r="D45" s="21" t="s">
        <v>86</v>
      </c>
      <c r="E45" s="21" t="s">
        <v>156</v>
      </c>
      <c r="F45" s="21" t="s">
        <v>244</v>
      </c>
      <c r="G45" s="21" t="s">
        <v>243</v>
      </c>
      <c r="H45" s="23">
        <v>19043.76</v>
      </c>
      <c r="I45" s="23">
        <v>19043.76</v>
      </c>
      <c r="J45" s="23"/>
      <c r="K45" s="23"/>
      <c r="L45" s="23">
        <v>19043.76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133" t="s">
        <v>70</v>
      </c>
      <c r="B46" s="21" t="s">
        <v>242</v>
      </c>
      <c r="C46" s="21" t="s">
        <v>243</v>
      </c>
      <c r="D46" s="21" t="s">
        <v>87</v>
      </c>
      <c r="E46" s="21" t="s">
        <v>157</v>
      </c>
      <c r="F46" s="21" t="s">
        <v>244</v>
      </c>
      <c r="G46" s="21" t="s">
        <v>243</v>
      </c>
      <c r="H46" s="23">
        <v>47154.48</v>
      </c>
      <c r="I46" s="23">
        <v>47154.48</v>
      </c>
      <c r="J46" s="23"/>
      <c r="K46" s="23"/>
      <c r="L46" s="23">
        <v>47154.48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133" t="s">
        <v>70</v>
      </c>
      <c r="B47" s="21" t="s">
        <v>242</v>
      </c>
      <c r="C47" s="21" t="s">
        <v>243</v>
      </c>
      <c r="D47" s="21" t="s">
        <v>88</v>
      </c>
      <c r="E47" s="21" t="s">
        <v>158</v>
      </c>
      <c r="F47" s="21" t="s">
        <v>244</v>
      </c>
      <c r="G47" s="21" t="s">
        <v>243</v>
      </c>
      <c r="H47" s="23">
        <v>40860.96</v>
      </c>
      <c r="I47" s="23">
        <v>40860.96</v>
      </c>
      <c r="J47" s="23"/>
      <c r="K47" s="23"/>
      <c r="L47" s="23">
        <v>40860.96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1" customHeight="1" spans="1:23">
      <c r="A48" s="133" t="s">
        <v>70</v>
      </c>
      <c r="B48" s="21" t="s">
        <v>245</v>
      </c>
      <c r="C48" s="21" t="s">
        <v>246</v>
      </c>
      <c r="D48" s="21" t="s">
        <v>86</v>
      </c>
      <c r="E48" s="21" t="s">
        <v>156</v>
      </c>
      <c r="F48" s="21" t="s">
        <v>247</v>
      </c>
      <c r="G48" s="21" t="s">
        <v>248</v>
      </c>
      <c r="H48" s="23">
        <v>12848.67</v>
      </c>
      <c r="I48" s="23">
        <v>12848.67</v>
      </c>
      <c r="J48" s="23"/>
      <c r="K48" s="23"/>
      <c r="L48" s="23">
        <v>12848.67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21" customHeight="1" spans="1:23">
      <c r="A49" s="133" t="s">
        <v>70</v>
      </c>
      <c r="B49" s="21" t="s">
        <v>245</v>
      </c>
      <c r="C49" s="21" t="s">
        <v>246</v>
      </c>
      <c r="D49" s="21" t="s">
        <v>87</v>
      </c>
      <c r="E49" s="21" t="s">
        <v>157</v>
      </c>
      <c r="F49" s="21" t="s">
        <v>247</v>
      </c>
      <c r="G49" s="21" t="s">
        <v>248</v>
      </c>
      <c r="H49" s="23">
        <v>31082.16</v>
      </c>
      <c r="I49" s="23">
        <v>31082.16</v>
      </c>
      <c r="J49" s="23"/>
      <c r="K49" s="23"/>
      <c r="L49" s="23">
        <v>31082.16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21" customHeight="1" spans="1:23">
      <c r="A50" s="133" t="s">
        <v>70</v>
      </c>
      <c r="B50" s="21" t="s">
        <v>245</v>
      </c>
      <c r="C50" s="21" t="s">
        <v>246</v>
      </c>
      <c r="D50" s="21" t="s">
        <v>88</v>
      </c>
      <c r="E50" s="21" t="s">
        <v>158</v>
      </c>
      <c r="F50" s="21" t="s">
        <v>247</v>
      </c>
      <c r="G50" s="21" t="s">
        <v>248</v>
      </c>
      <c r="H50" s="23">
        <v>32731.23</v>
      </c>
      <c r="I50" s="23">
        <v>32731.23</v>
      </c>
      <c r="J50" s="23"/>
      <c r="K50" s="23"/>
      <c r="L50" s="23">
        <v>32731.23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21" customHeight="1" spans="1:23">
      <c r="A51" s="133" t="s">
        <v>70</v>
      </c>
      <c r="B51" s="21" t="s">
        <v>249</v>
      </c>
      <c r="C51" s="21" t="s">
        <v>250</v>
      </c>
      <c r="D51" s="21" t="s">
        <v>94</v>
      </c>
      <c r="E51" s="21" t="s">
        <v>162</v>
      </c>
      <c r="F51" s="21" t="s">
        <v>251</v>
      </c>
      <c r="G51" s="21" t="s">
        <v>252</v>
      </c>
      <c r="H51" s="23">
        <v>914515.2</v>
      </c>
      <c r="I51" s="23">
        <v>914515.2</v>
      </c>
      <c r="J51" s="23"/>
      <c r="K51" s="23"/>
      <c r="L51" s="23">
        <v>914515.2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21" customHeight="1" spans="1:23">
      <c r="A52" s="133" t="s">
        <v>70</v>
      </c>
      <c r="B52" s="21" t="s">
        <v>253</v>
      </c>
      <c r="C52" s="21" t="s">
        <v>254</v>
      </c>
      <c r="D52" s="21" t="s">
        <v>90</v>
      </c>
      <c r="E52" s="21" t="s">
        <v>160</v>
      </c>
      <c r="F52" s="21" t="s">
        <v>255</v>
      </c>
      <c r="G52" s="21" t="s">
        <v>256</v>
      </c>
      <c r="H52" s="23">
        <v>22896</v>
      </c>
      <c r="I52" s="23">
        <v>22896</v>
      </c>
      <c r="J52" s="23"/>
      <c r="K52" s="23"/>
      <c r="L52" s="23">
        <v>22896</v>
      </c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ht="21" customHeight="1" spans="1:23">
      <c r="A53" s="133" t="s">
        <v>70</v>
      </c>
      <c r="B53" s="21" t="s">
        <v>257</v>
      </c>
      <c r="C53" s="21" t="s">
        <v>258</v>
      </c>
      <c r="D53" s="21" t="s">
        <v>90</v>
      </c>
      <c r="E53" s="21" t="s">
        <v>160</v>
      </c>
      <c r="F53" s="21" t="s">
        <v>255</v>
      </c>
      <c r="G53" s="21" t="s">
        <v>256</v>
      </c>
      <c r="H53" s="23">
        <v>191160</v>
      </c>
      <c r="I53" s="23">
        <v>191160</v>
      </c>
      <c r="J53" s="23"/>
      <c r="K53" s="23"/>
      <c r="L53" s="23">
        <v>191160</v>
      </c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ht="21" customHeight="1" spans="1:23">
      <c r="A54" s="133" t="s">
        <v>70</v>
      </c>
      <c r="B54" s="21" t="s">
        <v>214</v>
      </c>
      <c r="C54" s="21" t="s">
        <v>215</v>
      </c>
      <c r="D54" s="21" t="s">
        <v>222</v>
      </c>
      <c r="E54" s="21" t="s">
        <v>223</v>
      </c>
      <c r="F54" s="21" t="s">
        <v>259</v>
      </c>
      <c r="G54" s="21" t="s">
        <v>260</v>
      </c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ht="21" customHeight="1" spans="1:23">
      <c r="A55" s="35" t="s">
        <v>108</v>
      </c>
      <c r="B55" s="134"/>
      <c r="C55" s="134"/>
      <c r="D55" s="134"/>
      <c r="E55" s="134"/>
      <c r="F55" s="134"/>
      <c r="G55" s="135"/>
      <c r="H55" s="23">
        <v>10089970.75</v>
      </c>
      <c r="I55" s="23">
        <v>10089970.75</v>
      </c>
      <c r="J55" s="23"/>
      <c r="K55" s="23"/>
      <c r="L55" s="23">
        <v>10089970.75</v>
      </c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</sheetData>
  <mergeCells count="30">
    <mergeCell ref="A2:W2"/>
    <mergeCell ref="A3:G3"/>
    <mergeCell ref="H4:W4"/>
    <mergeCell ref="I5:M5"/>
    <mergeCell ref="N5:P5"/>
    <mergeCell ref="R5:W5"/>
    <mergeCell ref="A55:G55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0"/>
  <sheetViews>
    <sheetView showZeros="0" topLeftCell="A2" workbookViewId="0">
      <selection activeCell="I22" sqref="I22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41" t="s">
        <v>261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"单位名称："&amp;"耿马傣族佤族自治县华侨管理区九年一贯制学校"</f>
        <v>单位名称：耿马傣族佤族自治县华侨管理区九年一贯制学校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41" t="s">
        <v>170</v>
      </c>
    </row>
    <row r="4" ht="18.75" customHeight="1" spans="1:23">
      <c r="A4" s="10" t="s">
        <v>262</v>
      </c>
      <c r="B4" s="11" t="s">
        <v>180</v>
      </c>
      <c r="C4" s="10" t="s">
        <v>181</v>
      </c>
      <c r="D4" s="10" t="s">
        <v>263</v>
      </c>
      <c r="E4" s="11" t="s">
        <v>182</v>
      </c>
      <c r="F4" s="11" t="s">
        <v>183</v>
      </c>
      <c r="G4" s="11" t="s">
        <v>264</v>
      </c>
      <c r="H4" s="11" t="s">
        <v>265</v>
      </c>
      <c r="I4" s="31" t="s">
        <v>55</v>
      </c>
      <c r="J4" s="12" t="s">
        <v>266</v>
      </c>
      <c r="K4" s="13"/>
      <c r="L4" s="13"/>
      <c r="M4" s="14"/>
      <c r="N4" s="12" t="s">
        <v>188</v>
      </c>
      <c r="O4" s="13"/>
      <c r="P4" s="14"/>
      <c r="Q4" s="11" t="s">
        <v>61</v>
      </c>
      <c r="R4" s="12" t="s">
        <v>77</v>
      </c>
      <c r="S4" s="13"/>
      <c r="T4" s="13"/>
      <c r="U4" s="13"/>
      <c r="V4" s="13"/>
      <c r="W4" s="14"/>
    </row>
    <row r="5" ht="18.75" customHeight="1" spans="1:23">
      <c r="A5" s="15"/>
      <c r="B5" s="32"/>
      <c r="C5" s="15"/>
      <c r="D5" s="15"/>
      <c r="E5" s="16"/>
      <c r="F5" s="16"/>
      <c r="G5" s="16"/>
      <c r="H5" s="16"/>
      <c r="I5" s="32"/>
      <c r="J5" s="123" t="s">
        <v>58</v>
      </c>
      <c r="K5" s="124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0" t="s">
        <v>64</v>
      </c>
      <c r="T5" s="10" t="s">
        <v>194</v>
      </c>
      <c r="U5" s="10" t="s">
        <v>66</v>
      </c>
      <c r="V5" s="10" t="s">
        <v>67</v>
      </c>
      <c r="W5" s="10" t="s">
        <v>68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32"/>
      <c r="J6" s="125" t="s">
        <v>57</v>
      </c>
      <c r="K6" s="97"/>
      <c r="L6" s="32"/>
      <c r="M6" s="32"/>
      <c r="N6" s="32"/>
      <c r="O6" s="32"/>
      <c r="P6" s="32"/>
      <c r="Q6" s="32"/>
      <c r="R6" s="32"/>
      <c r="S6" s="126"/>
      <c r="T6" s="126"/>
      <c r="U6" s="126"/>
      <c r="V6" s="126"/>
      <c r="W6" s="126"/>
    </row>
    <row r="7" ht="18.75" customHeight="1" spans="1:23">
      <c r="A7" s="17"/>
      <c r="B7" s="33"/>
      <c r="C7" s="17"/>
      <c r="D7" s="17"/>
      <c r="E7" s="18"/>
      <c r="F7" s="18"/>
      <c r="G7" s="18"/>
      <c r="H7" s="18"/>
      <c r="I7" s="33"/>
      <c r="J7" s="48" t="s">
        <v>57</v>
      </c>
      <c r="K7" s="48" t="s">
        <v>267</v>
      </c>
      <c r="L7" s="18"/>
      <c r="M7" s="18"/>
      <c r="N7" s="18"/>
      <c r="O7" s="18"/>
      <c r="P7" s="18"/>
      <c r="Q7" s="18"/>
      <c r="R7" s="18"/>
      <c r="S7" s="18"/>
      <c r="T7" s="18"/>
      <c r="U7" s="33"/>
      <c r="V7" s="18"/>
      <c r="W7" s="18"/>
    </row>
    <row r="8" ht="18.75" customHeight="1" spans="1:23">
      <c r="A8" s="121">
        <v>1</v>
      </c>
      <c r="B8" s="121">
        <v>2</v>
      </c>
      <c r="C8" s="121">
        <v>3</v>
      </c>
      <c r="D8" s="121">
        <v>4</v>
      </c>
      <c r="E8" s="121">
        <v>5</v>
      </c>
      <c r="F8" s="121">
        <v>6</v>
      </c>
      <c r="G8" s="121">
        <v>7</v>
      </c>
      <c r="H8" s="121">
        <v>8</v>
      </c>
      <c r="I8" s="121">
        <v>9</v>
      </c>
      <c r="J8" s="121">
        <v>10</v>
      </c>
      <c r="K8" s="121">
        <v>11</v>
      </c>
      <c r="L8" s="121">
        <v>12</v>
      </c>
      <c r="M8" s="121">
        <v>13</v>
      </c>
      <c r="N8" s="121">
        <v>14</v>
      </c>
      <c r="O8" s="121">
        <v>15</v>
      </c>
      <c r="P8" s="121">
        <v>16</v>
      </c>
      <c r="Q8" s="121">
        <v>17</v>
      </c>
      <c r="R8" s="121">
        <v>18</v>
      </c>
      <c r="S8" s="121">
        <v>19</v>
      </c>
      <c r="T8" s="121">
        <v>20</v>
      </c>
      <c r="U8" s="121">
        <v>21</v>
      </c>
      <c r="V8" s="121">
        <v>22</v>
      </c>
      <c r="W8" s="121">
        <v>23</v>
      </c>
    </row>
    <row r="9" ht="18.75" customHeight="1" spans="1:23">
      <c r="A9" s="21"/>
      <c r="B9" s="21"/>
      <c r="C9" s="21" t="s">
        <v>268</v>
      </c>
      <c r="D9" s="21"/>
      <c r="E9" s="21"/>
      <c r="F9" s="21"/>
      <c r="G9" s="21"/>
      <c r="H9" s="21"/>
      <c r="I9" s="23">
        <v>112800</v>
      </c>
      <c r="J9" s="23">
        <v>112800</v>
      </c>
      <c r="K9" s="23">
        <v>112800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2" t="s">
        <v>269</v>
      </c>
      <c r="B10" s="122" t="s">
        <v>270</v>
      </c>
      <c r="C10" s="21" t="s">
        <v>268</v>
      </c>
      <c r="D10" s="122" t="s">
        <v>70</v>
      </c>
      <c r="E10" s="122" t="s">
        <v>86</v>
      </c>
      <c r="F10" s="122" t="s">
        <v>156</v>
      </c>
      <c r="G10" s="122" t="s">
        <v>236</v>
      </c>
      <c r="H10" s="122" t="s">
        <v>237</v>
      </c>
      <c r="I10" s="23">
        <v>51959</v>
      </c>
      <c r="J10" s="23">
        <v>51959</v>
      </c>
      <c r="K10" s="23">
        <v>51959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22" t="s">
        <v>269</v>
      </c>
      <c r="B11" s="122" t="s">
        <v>270</v>
      </c>
      <c r="C11" s="21" t="s">
        <v>268</v>
      </c>
      <c r="D11" s="122" t="s">
        <v>70</v>
      </c>
      <c r="E11" s="122" t="s">
        <v>86</v>
      </c>
      <c r="F11" s="122" t="s">
        <v>156</v>
      </c>
      <c r="G11" s="122" t="s">
        <v>271</v>
      </c>
      <c r="H11" s="122" t="s">
        <v>272</v>
      </c>
      <c r="I11" s="23">
        <v>3000</v>
      </c>
      <c r="J11" s="23">
        <v>3000</v>
      </c>
      <c r="K11" s="23">
        <v>3000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2" t="s">
        <v>269</v>
      </c>
      <c r="B12" s="122" t="s">
        <v>270</v>
      </c>
      <c r="C12" s="21" t="s">
        <v>268</v>
      </c>
      <c r="D12" s="122" t="s">
        <v>70</v>
      </c>
      <c r="E12" s="122" t="s">
        <v>86</v>
      </c>
      <c r="F12" s="122" t="s">
        <v>156</v>
      </c>
      <c r="G12" s="122" t="s">
        <v>273</v>
      </c>
      <c r="H12" s="122" t="s">
        <v>274</v>
      </c>
      <c r="I12" s="23">
        <v>5000</v>
      </c>
      <c r="J12" s="23">
        <v>5000</v>
      </c>
      <c r="K12" s="23">
        <v>5000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22" t="s">
        <v>269</v>
      </c>
      <c r="B13" s="122" t="s">
        <v>270</v>
      </c>
      <c r="C13" s="21" t="s">
        <v>268</v>
      </c>
      <c r="D13" s="122" t="s">
        <v>70</v>
      </c>
      <c r="E13" s="122" t="s">
        <v>86</v>
      </c>
      <c r="F13" s="122" t="s">
        <v>156</v>
      </c>
      <c r="G13" s="122" t="s">
        <v>275</v>
      </c>
      <c r="H13" s="122" t="s">
        <v>276</v>
      </c>
      <c r="I13" s="23">
        <v>1700</v>
      </c>
      <c r="J13" s="23">
        <v>1700</v>
      </c>
      <c r="K13" s="23">
        <v>1700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2" t="s">
        <v>269</v>
      </c>
      <c r="B14" s="122" t="s">
        <v>270</v>
      </c>
      <c r="C14" s="21" t="s">
        <v>268</v>
      </c>
      <c r="D14" s="122" t="s">
        <v>70</v>
      </c>
      <c r="E14" s="122" t="s">
        <v>86</v>
      </c>
      <c r="F14" s="122" t="s">
        <v>156</v>
      </c>
      <c r="G14" s="122" t="s">
        <v>277</v>
      </c>
      <c r="H14" s="122" t="s">
        <v>278</v>
      </c>
      <c r="I14" s="23">
        <v>5181</v>
      </c>
      <c r="J14" s="23">
        <v>5181</v>
      </c>
      <c r="K14" s="23">
        <v>5181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22" t="s">
        <v>269</v>
      </c>
      <c r="B15" s="122" t="s">
        <v>270</v>
      </c>
      <c r="C15" s="21" t="s">
        <v>268</v>
      </c>
      <c r="D15" s="122" t="s">
        <v>70</v>
      </c>
      <c r="E15" s="122" t="s">
        <v>86</v>
      </c>
      <c r="F15" s="122" t="s">
        <v>156</v>
      </c>
      <c r="G15" s="122" t="s">
        <v>279</v>
      </c>
      <c r="H15" s="122" t="s">
        <v>280</v>
      </c>
      <c r="I15" s="23">
        <v>20000</v>
      </c>
      <c r="J15" s="23">
        <v>20000</v>
      </c>
      <c r="K15" s="23">
        <v>20000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22" t="s">
        <v>269</v>
      </c>
      <c r="B16" s="122" t="s">
        <v>270</v>
      </c>
      <c r="C16" s="21" t="s">
        <v>268</v>
      </c>
      <c r="D16" s="122" t="s">
        <v>70</v>
      </c>
      <c r="E16" s="122" t="s">
        <v>86</v>
      </c>
      <c r="F16" s="122" t="s">
        <v>156</v>
      </c>
      <c r="G16" s="122" t="s">
        <v>281</v>
      </c>
      <c r="H16" s="122" t="s">
        <v>282</v>
      </c>
      <c r="I16" s="23">
        <v>1360</v>
      </c>
      <c r="J16" s="23">
        <v>1360</v>
      </c>
      <c r="K16" s="23">
        <v>1360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22" t="s">
        <v>269</v>
      </c>
      <c r="B17" s="122" t="s">
        <v>270</v>
      </c>
      <c r="C17" s="21" t="s">
        <v>268</v>
      </c>
      <c r="D17" s="122" t="s">
        <v>70</v>
      </c>
      <c r="E17" s="122" t="s">
        <v>86</v>
      </c>
      <c r="F17" s="122" t="s">
        <v>156</v>
      </c>
      <c r="G17" s="122" t="s">
        <v>283</v>
      </c>
      <c r="H17" s="122" t="s">
        <v>284</v>
      </c>
      <c r="I17" s="23">
        <v>24600</v>
      </c>
      <c r="J17" s="23">
        <v>24600</v>
      </c>
      <c r="K17" s="23">
        <v>24600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24"/>
      <c r="B18" s="24"/>
      <c r="C18" s="21" t="s">
        <v>285</v>
      </c>
      <c r="D18" s="24"/>
      <c r="E18" s="24"/>
      <c r="F18" s="24"/>
      <c r="G18" s="24"/>
      <c r="H18" s="24"/>
      <c r="I18" s="23">
        <v>325500</v>
      </c>
      <c r="J18" s="23"/>
      <c r="K18" s="23"/>
      <c r="L18" s="23"/>
      <c r="M18" s="23"/>
      <c r="N18" s="23"/>
      <c r="O18" s="23"/>
      <c r="P18" s="23"/>
      <c r="Q18" s="23"/>
      <c r="R18" s="23">
        <v>325500</v>
      </c>
      <c r="S18" s="23"/>
      <c r="T18" s="23"/>
      <c r="U18" s="23"/>
      <c r="V18" s="23"/>
      <c r="W18" s="23">
        <v>325500</v>
      </c>
    </row>
    <row r="19" ht="18.75" customHeight="1" spans="1:23">
      <c r="A19" s="122" t="s">
        <v>269</v>
      </c>
      <c r="B19" s="122" t="s">
        <v>286</v>
      </c>
      <c r="C19" s="21" t="s">
        <v>285</v>
      </c>
      <c r="D19" s="122" t="s">
        <v>70</v>
      </c>
      <c r="E19" s="122" t="s">
        <v>87</v>
      </c>
      <c r="F19" s="122" t="s">
        <v>157</v>
      </c>
      <c r="G19" s="122" t="s">
        <v>236</v>
      </c>
      <c r="H19" s="122" t="s">
        <v>237</v>
      </c>
      <c r="I19" s="23">
        <v>10000</v>
      </c>
      <c r="J19" s="23"/>
      <c r="K19" s="23"/>
      <c r="L19" s="23"/>
      <c r="M19" s="23"/>
      <c r="N19" s="23"/>
      <c r="O19" s="23"/>
      <c r="P19" s="23"/>
      <c r="Q19" s="23"/>
      <c r="R19" s="23">
        <v>10000</v>
      </c>
      <c r="S19" s="23"/>
      <c r="T19" s="23"/>
      <c r="U19" s="23"/>
      <c r="V19" s="23"/>
      <c r="W19" s="23">
        <v>10000</v>
      </c>
    </row>
    <row r="20" ht="18.75" customHeight="1" spans="1:23">
      <c r="A20" s="122" t="s">
        <v>269</v>
      </c>
      <c r="B20" s="122" t="s">
        <v>286</v>
      </c>
      <c r="C20" s="21" t="s">
        <v>285</v>
      </c>
      <c r="D20" s="122" t="s">
        <v>70</v>
      </c>
      <c r="E20" s="122" t="s">
        <v>87</v>
      </c>
      <c r="F20" s="122" t="s">
        <v>157</v>
      </c>
      <c r="G20" s="122" t="s">
        <v>287</v>
      </c>
      <c r="H20" s="122" t="s">
        <v>288</v>
      </c>
      <c r="I20" s="23">
        <v>231500</v>
      </c>
      <c r="J20" s="23"/>
      <c r="K20" s="23"/>
      <c r="L20" s="23"/>
      <c r="M20" s="23"/>
      <c r="N20" s="23"/>
      <c r="O20" s="23"/>
      <c r="P20" s="23"/>
      <c r="Q20" s="23"/>
      <c r="R20" s="23">
        <v>231500</v>
      </c>
      <c r="S20" s="23"/>
      <c r="T20" s="23"/>
      <c r="U20" s="23"/>
      <c r="V20" s="23"/>
      <c r="W20" s="23">
        <v>231500</v>
      </c>
    </row>
    <row r="21" ht="18.75" customHeight="1" spans="1:23">
      <c r="A21" s="122" t="s">
        <v>269</v>
      </c>
      <c r="B21" s="122" t="s">
        <v>286</v>
      </c>
      <c r="C21" s="21" t="s">
        <v>285</v>
      </c>
      <c r="D21" s="122" t="s">
        <v>70</v>
      </c>
      <c r="E21" s="122" t="s">
        <v>88</v>
      </c>
      <c r="F21" s="122" t="s">
        <v>158</v>
      </c>
      <c r="G21" s="122" t="s">
        <v>287</v>
      </c>
      <c r="H21" s="122" t="s">
        <v>288</v>
      </c>
      <c r="I21" s="23">
        <v>84000</v>
      </c>
      <c r="J21" s="23"/>
      <c r="K21" s="23"/>
      <c r="L21" s="23"/>
      <c r="M21" s="23"/>
      <c r="N21" s="23"/>
      <c r="O21" s="23"/>
      <c r="P21" s="23"/>
      <c r="Q21" s="23"/>
      <c r="R21" s="23">
        <v>84000</v>
      </c>
      <c r="S21" s="23"/>
      <c r="T21" s="23"/>
      <c r="U21" s="23"/>
      <c r="V21" s="23"/>
      <c r="W21" s="23">
        <v>84000</v>
      </c>
    </row>
    <row r="22" ht="18.75" customHeight="1" spans="1:23">
      <c r="A22" s="24"/>
      <c r="B22" s="24"/>
      <c r="C22" s="21" t="s">
        <v>289</v>
      </c>
      <c r="D22" s="24"/>
      <c r="E22" s="24"/>
      <c r="F22" s="24"/>
      <c r="G22" s="24"/>
      <c r="H22" s="24"/>
      <c r="I22" s="23">
        <v>5648.74</v>
      </c>
      <c r="J22" s="23">
        <v>5648.74</v>
      </c>
      <c r="K22" s="23">
        <v>5648.74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22" t="s">
        <v>290</v>
      </c>
      <c r="B23" s="122" t="s">
        <v>291</v>
      </c>
      <c r="C23" s="21" t="s">
        <v>289</v>
      </c>
      <c r="D23" s="122" t="s">
        <v>70</v>
      </c>
      <c r="E23" s="122" t="s">
        <v>86</v>
      </c>
      <c r="F23" s="122" t="s">
        <v>156</v>
      </c>
      <c r="G23" s="122" t="s">
        <v>292</v>
      </c>
      <c r="H23" s="122" t="s">
        <v>293</v>
      </c>
      <c r="I23" s="23">
        <v>105.3</v>
      </c>
      <c r="J23" s="23">
        <v>105.3</v>
      </c>
      <c r="K23" s="23">
        <v>105.3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22" t="s">
        <v>290</v>
      </c>
      <c r="B24" s="122" t="s">
        <v>291</v>
      </c>
      <c r="C24" s="21" t="s">
        <v>289</v>
      </c>
      <c r="D24" s="122" t="s">
        <v>70</v>
      </c>
      <c r="E24" s="122" t="s">
        <v>87</v>
      </c>
      <c r="F24" s="122" t="s">
        <v>157</v>
      </c>
      <c r="G24" s="122" t="s">
        <v>292</v>
      </c>
      <c r="H24" s="122" t="s">
        <v>293</v>
      </c>
      <c r="I24" s="23">
        <v>5163.75</v>
      </c>
      <c r="J24" s="23">
        <v>5163.75</v>
      </c>
      <c r="K24" s="23">
        <v>5163.75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122" t="s">
        <v>290</v>
      </c>
      <c r="B25" s="122" t="s">
        <v>291</v>
      </c>
      <c r="C25" s="21" t="s">
        <v>289</v>
      </c>
      <c r="D25" s="122" t="s">
        <v>70</v>
      </c>
      <c r="E25" s="122" t="s">
        <v>88</v>
      </c>
      <c r="F25" s="122" t="s">
        <v>158</v>
      </c>
      <c r="G25" s="122" t="s">
        <v>292</v>
      </c>
      <c r="H25" s="122" t="s">
        <v>293</v>
      </c>
      <c r="I25" s="23">
        <v>379.69</v>
      </c>
      <c r="J25" s="23">
        <v>379.69</v>
      </c>
      <c r="K25" s="23">
        <v>379.69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24"/>
      <c r="B26" s="24"/>
      <c r="C26" s="21" t="s">
        <v>294</v>
      </c>
      <c r="D26" s="24"/>
      <c r="E26" s="24"/>
      <c r="F26" s="24"/>
      <c r="G26" s="24"/>
      <c r="H26" s="24"/>
      <c r="I26" s="23">
        <v>2000</v>
      </c>
      <c r="J26" s="23"/>
      <c r="K26" s="23"/>
      <c r="L26" s="23"/>
      <c r="M26" s="23"/>
      <c r="N26" s="23"/>
      <c r="O26" s="23"/>
      <c r="P26" s="23"/>
      <c r="Q26" s="23"/>
      <c r="R26" s="23">
        <v>2000</v>
      </c>
      <c r="S26" s="23"/>
      <c r="T26" s="23"/>
      <c r="U26" s="23"/>
      <c r="V26" s="23"/>
      <c r="W26" s="23">
        <v>2000</v>
      </c>
    </row>
    <row r="27" ht="18.75" customHeight="1" spans="1:23">
      <c r="A27" s="122" t="s">
        <v>269</v>
      </c>
      <c r="B27" s="122" t="s">
        <v>295</v>
      </c>
      <c r="C27" s="21" t="s">
        <v>294</v>
      </c>
      <c r="D27" s="122" t="s">
        <v>70</v>
      </c>
      <c r="E27" s="122" t="s">
        <v>107</v>
      </c>
      <c r="F27" s="122" t="s">
        <v>82</v>
      </c>
      <c r="G27" s="122" t="s">
        <v>236</v>
      </c>
      <c r="H27" s="122" t="s">
        <v>237</v>
      </c>
      <c r="I27" s="23">
        <v>2000</v>
      </c>
      <c r="J27" s="23"/>
      <c r="K27" s="23"/>
      <c r="L27" s="23"/>
      <c r="M27" s="23"/>
      <c r="N27" s="23"/>
      <c r="O27" s="23"/>
      <c r="P27" s="23"/>
      <c r="Q27" s="23"/>
      <c r="R27" s="23">
        <v>2000</v>
      </c>
      <c r="S27" s="23"/>
      <c r="T27" s="23"/>
      <c r="U27" s="23"/>
      <c r="V27" s="23"/>
      <c r="W27" s="23">
        <v>2000</v>
      </c>
    </row>
    <row r="28" ht="18.75" customHeight="1" spans="1:23">
      <c r="A28" s="24"/>
      <c r="B28" s="24"/>
      <c r="C28" s="21" t="s">
        <v>296</v>
      </c>
      <c r="D28" s="24"/>
      <c r="E28" s="24"/>
      <c r="F28" s="24"/>
      <c r="G28" s="24"/>
      <c r="H28" s="24"/>
      <c r="I28" s="23">
        <v>439128</v>
      </c>
      <c r="J28" s="23"/>
      <c r="K28" s="23"/>
      <c r="L28" s="23"/>
      <c r="M28" s="23"/>
      <c r="N28" s="23"/>
      <c r="O28" s="23"/>
      <c r="P28" s="23"/>
      <c r="Q28" s="23"/>
      <c r="R28" s="23">
        <v>439128</v>
      </c>
      <c r="S28" s="23"/>
      <c r="T28" s="23"/>
      <c r="U28" s="23"/>
      <c r="V28" s="23"/>
      <c r="W28" s="23">
        <v>439128</v>
      </c>
    </row>
    <row r="29" ht="18.75" customHeight="1" spans="1:23">
      <c r="A29" s="122" t="s">
        <v>290</v>
      </c>
      <c r="B29" s="122" t="s">
        <v>297</v>
      </c>
      <c r="C29" s="21" t="s">
        <v>296</v>
      </c>
      <c r="D29" s="122" t="s">
        <v>70</v>
      </c>
      <c r="E29" s="122" t="s">
        <v>107</v>
      </c>
      <c r="F29" s="122" t="s">
        <v>82</v>
      </c>
      <c r="G29" s="122" t="s">
        <v>255</v>
      </c>
      <c r="H29" s="122" t="s">
        <v>256</v>
      </c>
      <c r="I29" s="23">
        <v>439128</v>
      </c>
      <c r="J29" s="23"/>
      <c r="K29" s="23"/>
      <c r="L29" s="23"/>
      <c r="M29" s="23"/>
      <c r="N29" s="23"/>
      <c r="O29" s="23"/>
      <c r="P29" s="23"/>
      <c r="Q29" s="23"/>
      <c r="R29" s="23">
        <v>439128</v>
      </c>
      <c r="S29" s="23"/>
      <c r="T29" s="23"/>
      <c r="U29" s="23"/>
      <c r="V29" s="23"/>
      <c r="W29" s="23">
        <v>439128</v>
      </c>
    </row>
    <row r="30" ht="18.75" customHeight="1" spans="1:23">
      <c r="A30" s="35" t="s">
        <v>108</v>
      </c>
      <c r="B30" s="36"/>
      <c r="C30" s="36"/>
      <c r="D30" s="36"/>
      <c r="E30" s="36"/>
      <c r="F30" s="36"/>
      <c r="G30" s="36"/>
      <c r="H30" s="37"/>
      <c r="I30" s="23">
        <v>885076.74</v>
      </c>
      <c r="J30" s="23">
        <v>118448.74</v>
      </c>
      <c r="K30" s="23">
        <v>118448.74</v>
      </c>
      <c r="L30" s="23"/>
      <c r="M30" s="23"/>
      <c r="N30" s="23"/>
      <c r="O30" s="23"/>
      <c r="P30" s="23"/>
      <c r="Q30" s="23"/>
      <c r="R30" s="23">
        <v>766628</v>
      </c>
      <c r="S30" s="23"/>
      <c r="T30" s="23"/>
      <c r="U30" s="23"/>
      <c r="V30" s="23"/>
      <c r="W30" s="23">
        <v>766628</v>
      </c>
    </row>
  </sheetData>
  <mergeCells count="28">
    <mergeCell ref="A2:W2"/>
    <mergeCell ref="A3:H3"/>
    <mergeCell ref="J4:M4"/>
    <mergeCell ref="N4:P4"/>
    <mergeCell ref="R4:W4"/>
    <mergeCell ref="A30:H3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2"/>
  <sheetViews>
    <sheetView showZeros="0" topLeftCell="A21" workbookViewId="0">
      <selection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9" t="s">
        <v>298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4"/>
      <c r="G2" s="6"/>
      <c r="H2" s="54"/>
      <c r="I2" s="54"/>
      <c r="J2" s="6"/>
    </row>
    <row r="3" ht="18.75" customHeight="1" spans="1:8">
      <c r="A3" s="7" t="str">
        <f>"单位名称："&amp;"耿马傣族佤族自治县华侨管理区九年一贯制学校"</f>
        <v>单位名称：耿马傣族佤族自治县华侨管理区九年一贯制学校</v>
      </c>
      <c r="B3" s="3"/>
      <c r="C3" s="3"/>
      <c r="D3" s="3"/>
      <c r="E3" s="3"/>
      <c r="F3" s="55"/>
      <c r="G3" s="3"/>
      <c r="H3" s="55"/>
    </row>
    <row r="4" ht="18.75" customHeight="1" spans="1:10">
      <c r="A4" s="48" t="s">
        <v>299</v>
      </c>
      <c r="B4" s="48" t="s">
        <v>300</v>
      </c>
      <c r="C4" s="48" t="s">
        <v>301</v>
      </c>
      <c r="D4" s="48" t="s">
        <v>302</v>
      </c>
      <c r="E4" s="48" t="s">
        <v>303</v>
      </c>
      <c r="F4" s="56" t="s">
        <v>304</v>
      </c>
      <c r="G4" s="48" t="s">
        <v>305</v>
      </c>
      <c r="H4" s="56" t="s">
        <v>306</v>
      </c>
      <c r="I4" s="56" t="s">
        <v>307</v>
      </c>
      <c r="J4" s="48" t="s">
        <v>308</v>
      </c>
    </row>
    <row r="5" ht="18.75" customHeight="1" spans="1:10">
      <c r="A5" s="119">
        <v>1</v>
      </c>
      <c r="B5" s="119">
        <v>2</v>
      </c>
      <c r="C5" s="119">
        <v>3</v>
      </c>
      <c r="D5" s="119">
        <v>4</v>
      </c>
      <c r="E5" s="119">
        <v>5</v>
      </c>
      <c r="F5" s="119">
        <v>6</v>
      </c>
      <c r="G5" s="119">
        <v>7</v>
      </c>
      <c r="H5" s="119">
        <v>8</v>
      </c>
      <c r="I5" s="119">
        <v>9</v>
      </c>
      <c r="J5" s="119">
        <v>10</v>
      </c>
    </row>
    <row r="6" ht="18.75" customHeight="1" spans="1:10">
      <c r="A6" s="34" t="s">
        <v>70</v>
      </c>
      <c r="B6" s="49"/>
      <c r="C6" s="49"/>
      <c r="D6" s="49"/>
      <c r="E6" s="57"/>
      <c r="F6" s="58"/>
      <c r="G6" s="57"/>
      <c r="H6" s="58"/>
      <c r="I6" s="58"/>
      <c r="J6" s="57"/>
    </row>
    <row r="7" ht="18.75" customHeight="1" spans="1:10">
      <c r="A7" s="209" t="s">
        <v>294</v>
      </c>
      <c r="B7" s="21" t="s">
        <v>309</v>
      </c>
      <c r="C7" s="21" t="s">
        <v>310</v>
      </c>
      <c r="D7" s="21" t="s">
        <v>311</v>
      </c>
      <c r="E7" s="34" t="s">
        <v>312</v>
      </c>
      <c r="F7" s="21" t="s">
        <v>313</v>
      </c>
      <c r="G7" s="34" t="s">
        <v>314</v>
      </c>
      <c r="H7" s="21" t="s">
        <v>315</v>
      </c>
      <c r="I7" s="21" t="s">
        <v>316</v>
      </c>
      <c r="J7" s="34" t="s">
        <v>317</v>
      </c>
    </row>
    <row r="8" ht="18.75" customHeight="1" spans="1:10">
      <c r="A8" s="209" t="s">
        <v>294</v>
      </c>
      <c r="B8" s="21" t="s">
        <v>309</v>
      </c>
      <c r="C8" s="21" t="s">
        <v>310</v>
      </c>
      <c r="D8" s="21" t="s">
        <v>318</v>
      </c>
      <c r="E8" s="34" t="s">
        <v>319</v>
      </c>
      <c r="F8" s="21" t="s">
        <v>313</v>
      </c>
      <c r="G8" s="34" t="s">
        <v>320</v>
      </c>
      <c r="H8" s="21" t="s">
        <v>321</v>
      </c>
      <c r="I8" s="21" t="s">
        <v>316</v>
      </c>
      <c r="J8" s="34" t="s">
        <v>317</v>
      </c>
    </row>
    <row r="9" ht="18.75" customHeight="1" spans="1:10">
      <c r="A9" s="209" t="s">
        <v>294</v>
      </c>
      <c r="B9" s="21" t="s">
        <v>309</v>
      </c>
      <c r="C9" s="21" t="s">
        <v>310</v>
      </c>
      <c r="D9" s="21" t="s">
        <v>322</v>
      </c>
      <c r="E9" s="34" t="s">
        <v>323</v>
      </c>
      <c r="F9" s="21" t="s">
        <v>313</v>
      </c>
      <c r="G9" s="34" t="s">
        <v>324</v>
      </c>
      <c r="H9" s="21" t="s">
        <v>321</v>
      </c>
      <c r="I9" s="21" t="s">
        <v>316</v>
      </c>
      <c r="J9" s="34" t="s">
        <v>317</v>
      </c>
    </row>
    <row r="10" ht="18.75" customHeight="1" spans="1:10">
      <c r="A10" s="209" t="s">
        <v>294</v>
      </c>
      <c r="B10" s="21" t="s">
        <v>309</v>
      </c>
      <c r="C10" s="21" t="s">
        <v>310</v>
      </c>
      <c r="D10" s="21" t="s">
        <v>325</v>
      </c>
      <c r="E10" s="34" t="s">
        <v>326</v>
      </c>
      <c r="F10" s="21" t="s">
        <v>327</v>
      </c>
      <c r="G10" s="34" t="s">
        <v>328</v>
      </c>
      <c r="H10" s="21" t="s">
        <v>329</v>
      </c>
      <c r="I10" s="21" t="s">
        <v>316</v>
      </c>
      <c r="J10" s="34" t="s">
        <v>317</v>
      </c>
    </row>
    <row r="11" ht="18.75" customHeight="1" spans="1:10">
      <c r="A11" s="209" t="s">
        <v>294</v>
      </c>
      <c r="B11" s="21" t="s">
        <v>309</v>
      </c>
      <c r="C11" s="21" t="s">
        <v>330</v>
      </c>
      <c r="D11" s="21" t="s">
        <v>331</v>
      </c>
      <c r="E11" s="34" t="s">
        <v>332</v>
      </c>
      <c r="F11" s="21" t="s">
        <v>327</v>
      </c>
      <c r="G11" s="34" t="s">
        <v>333</v>
      </c>
      <c r="H11" s="21"/>
      <c r="I11" s="21" t="s">
        <v>334</v>
      </c>
      <c r="J11" s="34" t="s">
        <v>335</v>
      </c>
    </row>
    <row r="12" ht="18.75" customHeight="1" spans="1:10">
      <c r="A12" s="209" t="s">
        <v>294</v>
      </c>
      <c r="B12" s="21" t="s">
        <v>309</v>
      </c>
      <c r="C12" s="21" t="s">
        <v>330</v>
      </c>
      <c r="D12" s="21" t="s">
        <v>336</v>
      </c>
      <c r="E12" s="34" t="s">
        <v>337</v>
      </c>
      <c r="F12" s="21" t="s">
        <v>327</v>
      </c>
      <c r="G12" s="34" t="s">
        <v>337</v>
      </c>
      <c r="H12" s="21"/>
      <c r="I12" s="21" t="s">
        <v>334</v>
      </c>
      <c r="J12" s="34" t="s">
        <v>335</v>
      </c>
    </row>
    <row r="13" ht="18.75" customHeight="1" spans="1:10">
      <c r="A13" s="209" t="s">
        <v>294</v>
      </c>
      <c r="B13" s="21" t="s">
        <v>309</v>
      </c>
      <c r="C13" s="21" t="s">
        <v>338</v>
      </c>
      <c r="D13" s="21" t="s">
        <v>339</v>
      </c>
      <c r="E13" s="34" t="s">
        <v>340</v>
      </c>
      <c r="F13" s="21" t="s">
        <v>313</v>
      </c>
      <c r="G13" s="34" t="s">
        <v>320</v>
      </c>
      <c r="H13" s="21" t="s">
        <v>321</v>
      </c>
      <c r="I13" s="21" t="s">
        <v>316</v>
      </c>
      <c r="J13" s="34" t="s">
        <v>152</v>
      </c>
    </row>
    <row r="14" ht="18.75" customHeight="1" spans="1:10">
      <c r="A14" s="209" t="s">
        <v>294</v>
      </c>
      <c r="B14" s="21" t="s">
        <v>309</v>
      </c>
      <c r="C14" s="21" t="s">
        <v>338</v>
      </c>
      <c r="D14" s="21" t="s">
        <v>339</v>
      </c>
      <c r="E14" s="34" t="s">
        <v>341</v>
      </c>
      <c r="F14" s="21" t="s">
        <v>313</v>
      </c>
      <c r="G14" s="34" t="s">
        <v>320</v>
      </c>
      <c r="H14" s="21" t="s">
        <v>321</v>
      </c>
      <c r="I14" s="21" t="s">
        <v>316</v>
      </c>
      <c r="J14" s="34" t="s">
        <v>152</v>
      </c>
    </row>
    <row r="15" ht="18.75" customHeight="1" spans="1:10">
      <c r="A15" s="209" t="s">
        <v>296</v>
      </c>
      <c r="B15" s="21" t="s">
        <v>342</v>
      </c>
      <c r="C15" s="21" t="s">
        <v>310</v>
      </c>
      <c r="D15" s="21" t="s">
        <v>311</v>
      </c>
      <c r="E15" s="34" t="s">
        <v>343</v>
      </c>
      <c r="F15" s="21" t="s">
        <v>327</v>
      </c>
      <c r="G15" s="34" t="s">
        <v>344</v>
      </c>
      <c r="H15" s="21" t="s">
        <v>315</v>
      </c>
      <c r="I15" s="21" t="s">
        <v>316</v>
      </c>
      <c r="J15" s="34" t="s">
        <v>345</v>
      </c>
    </row>
    <row r="16" ht="18.75" customHeight="1" spans="1:10">
      <c r="A16" s="209" t="s">
        <v>296</v>
      </c>
      <c r="B16" s="21" t="s">
        <v>342</v>
      </c>
      <c r="C16" s="21" t="s">
        <v>310</v>
      </c>
      <c r="D16" s="21" t="s">
        <v>318</v>
      </c>
      <c r="E16" s="34" t="s">
        <v>346</v>
      </c>
      <c r="F16" s="21" t="s">
        <v>327</v>
      </c>
      <c r="G16" s="34" t="s">
        <v>347</v>
      </c>
      <c r="H16" s="21" t="s">
        <v>348</v>
      </c>
      <c r="I16" s="21" t="s">
        <v>316</v>
      </c>
      <c r="J16" s="34" t="s">
        <v>346</v>
      </c>
    </row>
    <row r="17" ht="18.75" customHeight="1" spans="1:10">
      <c r="A17" s="209" t="s">
        <v>296</v>
      </c>
      <c r="B17" s="21" t="s">
        <v>342</v>
      </c>
      <c r="C17" s="21" t="s">
        <v>310</v>
      </c>
      <c r="D17" s="21" t="s">
        <v>322</v>
      </c>
      <c r="E17" s="34" t="s">
        <v>349</v>
      </c>
      <c r="F17" s="21" t="s">
        <v>327</v>
      </c>
      <c r="G17" s="34" t="s">
        <v>150</v>
      </c>
      <c r="H17" s="21" t="s">
        <v>350</v>
      </c>
      <c r="I17" s="21" t="s">
        <v>316</v>
      </c>
      <c r="J17" s="34" t="s">
        <v>351</v>
      </c>
    </row>
    <row r="18" ht="18.75" customHeight="1" spans="1:10">
      <c r="A18" s="209" t="s">
        <v>296</v>
      </c>
      <c r="B18" s="21" t="s">
        <v>342</v>
      </c>
      <c r="C18" s="21" t="s">
        <v>330</v>
      </c>
      <c r="D18" s="21" t="s">
        <v>336</v>
      </c>
      <c r="E18" s="34" t="s">
        <v>352</v>
      </c>
      <c r="F18" s="21" t="s">
        <v>313</v>
      </c>
      <c r="G18" s="34" t="s">
        <v>353</v>
      </c>
      <c r="H18" s="21" t="s">
        <v>321</v>
      </c>
      <c r="I18" s="21" t="s">
        <v>334</v>
      </c>
      <c r="J18" s="34" t="s">
        <v>352</v>
      </c>
    </row>
    <row r="19" ht="18.75" customHeight="1" spans="1:10">
      <c r="A19" s="209" t="s">
        <v>296</v>
      </c>
      <c r="B19" s="21" t="s">
        <v>342</v>
      </c>
      <c r="C19" s="21" t="s">
        <v>338</v>
      </c>
      <c r="D19" s="21" t="s">
        <v>339</v>
      </c>
      <c r="E19" s="34" t="s">
        <v>354</v>
      </c>
      <c r="F19" s="21" t="s">
        <v>313</v>
      </c>
      <c r="G19" s="34" t="s">
        <v>355</v>
      </c>
      <c r="H19" s="21" t="s">
        <v>321</v>
      </c>
      <c r="I19" s="21" t="s">
        <v>334</v>
      </c>
      <c r="J19" s="34" t="s">
        <v>356</v>
      </c>
    </row>
    <row r="20" ht="18.75" customHeight="1" spans="1:10">
      <c r="A20" s="209" t="s">
        <v>285</v>
      </c>
      <c r="B20" s="21" t="s">
        <v>357</v>
      </c>
      <c r="C20" s="21" t="s">
        <v>310</v>
      </c>
      <c r="D20" s="21" t="s">
        <v>311</v>
      </c>
      <c r="E20" s="34" t="s">
        <v>358</v>
      </c>
      <c r="F20" s="21" t="s">
        <v>313</v>
      </c>
      <c r="G20" s="34" t="s">
        <v>359</v>
      </c>
      <c r="H20" s="21" t="s">
        <v>315</v>
      </c>
      <c r="I20" s="21" t="s">
        <v>316</v>
      </c>
      <c r="J20" s="34" t="s">
        <v>360</v>
      </c>
    </row>
    <row r="21" ht="18.75" customHeight="1" spans="1:10">
      <c r="A21" s="209" t="s">
        <v>285</v>
      </c>
      <c r="B21" s="21" t="s">
        <v>357</v>
      </c>
      <c r="C21" s="21" t="s">
        <v>310</v>
      </c>
      <c r="D21" s="21" t="s">
        <v>311</v>
      </c>
      <c r="E21" s="34" t="s">
        <v>361</v>
      </c>
      <c r="F21" s="21" t="s">
        <v>327</v>
      </c>
      <c r="G21" s="34" t="s">
        <v>362</v>
      </c>
      <c r="H21" s="21" t="s">
        <v>363</v>
      </c>
      <c r="I21" s="21" t="s">
        <v>316</v>
      </c>
      <c r="J21" s="34" t="s">
        <v>360</v>
      </c>
    </row>
    <row r="22" ht="18.75" customHeight="1" spans="1:10">
      <c r="A22" s="209" t="s">
        <v>285</v>
      </c>
      <c r="B22" s="21" t="s">
        <v>357</v>
      </c>
      <c r="C22" s="21" t="s">
        <v>310</v>
      </c>
      <c r="D22" s="21" t="s">
        <v>318</v>
      </c>
      <c r="E22" s="34" t="s">
        <v>364</v>
      </c>
      <c r="F22" s="21" t="s">
        <v>327</v>
      </c>
      <c r="G22" s="34" t="s">
        <v>365</v>
      </c>
      <c r="H22" s="21" t="s">
        <v>321</v>
      </c>
      <c r="I22" s="21" t="s">
        <v>316</v>
      </c>
      <c r="J22" s="34" t="s">
        <v>360</v>
      </c>
    </row>
    <row r="23" ht="18.75" customHeight="1" spans="1:10">
      <c r="A23" s="209" t="s">
        <v>285</v>
      </c>
      <c r="B23" s="21" t="s">
        <v>357</v>
      </c>
      <c r="C23" s="21" t="s">
        <v>310</v>
      </c>
      <c r="D23" s="21" t="s">
        <v>318</v>
      </c>
      <c r="E23" s="34" t="s">
        <v>366</v>
      </c>
      <c r="F23" s="21" t="s">
        <v>313</v>
      </c>
      <c r="G23" s="34" t="s">
        <v>365</v>
      </c>
      <c r="H23" s="21" t="s">
        <v>321</v>
      </c>
      <c r="I23" s="21" t="s">
        <v>316</v>
      </c>
      <c r="J23" s="34" t="s">
        <v>360</v>
      </c>
    </row>
    <row r="24" ht="18.75" customHeight="1" spans="1:10">
      <c r="A24" s="209" t="s">
        <v>285</v>
      </c>
      <c r="B24" s="21" t="s">
        <v>357</v>
      </c>
      <c r="C24" s="21" t="s">
        <v>310</v>
      </c>
      <c r="D24" s="21" t="s">
        <v>322</v>
      </c>
      <c r="E24" s="34" t="s">
        <v>367</v>
      </c>
      <c r="F24" s="21" t="s">
        <v>313</v>
      </c>
      <c r="G24" s="34" t="s">
        <v>353</v>
      </c>
      <c r="H24" s="21" t="s">
        <v>321</v>
      </c>
      <c r="I24" s="21" t="s">
        <v>316</v>
      </c>
      <c r="J24" s="34" t="s">
        <v>360</v>
      </c>
    </row>
    <row r="25" ht="18.75" customHeight="1" spans="1:10">
      <c r="A25" s="209" t="s">
        <v>285</v>
      </c>
      <c r="B25" s="21" t="s">
        <v>357</v>
      </c>
      <c r="C25" s="21" t="s">
        <v>330</v>
      </c>
      <c r="D25" s="21" t="s">
        <v>331</v>
      </c>
      <c r="E25" s="34" t="s">
        <v>368</v>
      </c>
      <c r="F25" s="21" t="s">
        <v>327</v>
      </c>
      <c r="G25" s="34" t="s">
        <v>369</v>
      </c>
      <c r="H25" s="21" t="s">
        <v>369</v>
      </c>
      <c r="I25" s="21" t="s">
        <v>316</v>
      </c>
      <c r="J25" s="34" t="s">
        <v>360</v>
      </c>
    </row>
    <row r="26" ht="18.75" customHeight="1" spans="1:10">
      <c r="A26" s="209" t="s">
        <v>285</v>
      </c>
      <c r="B26" s="21" t="s">
        <v>357</v>
      </c>
      <c r="C26" s="21" t="s">
        <v>330</v>
      </c>
      <c r="D26" s="21" t="s">
        <v>331</v>
      </c>
      <c r="E26" s="34" t="s">
        <v>370</v>
      </c>
      <c r="F26" s="21" t="s">
        <v>313</v>
      </c>
      <c r="G26" s="34" t="s">
        <v>324</v>
      </c>
      <c r="H26" s="21" t="s">
        <v>321</v>
      </c>
      <c r="I26" s="21" t="s">
        <v>316</v>
      </c>
      <c r="J26" s="34" t="s">
        <v>360</v>
      </c>
    </row>
    <row r="27" ht="18.75" customHeight="1" spans="1:10">
      <c r="A27" s="209" t="s">
        <v>285</v>
      </c>
      <c r="B27" s="21" t="s">
        <v>357</v>
      </c>
      <c r="C27" s="21" t="s">
        <v>338</v>
      </c>
      <c r="D27" s="21" t="s">
        <v>339</v>
      </c>
      <c r="E27" s="34" t="s">
        <v>340</v>
      </c>
      <c r="F27" s="21" t="s">
        <v>313</v>
      </c>
      <c r="G27" s="34" t="s">
        <v>324</v>
      </c>
      <c r="H27" s="21" t="s">
        <v>321</v>
      </c>
      <c r="I27" s="21" t="s">
        <v>316</v>
      </c>
      <c r="J27" s="34" t="s">
        <v>360</v>
      </c>
    </row>
    <row r="28" ht="18.75" customHeight="1" spans="1:10">
      <c r="A28" s="209" t="s">
        <v>285</v>
      </c>
      <c r="B28" s="21" t="s">
        <v>357</v>
      </c>
      <c r="C28" s="21" t="s">
        <v>338</v>
      </c>
      <c r="D28" s="21" t="s">
        <v>339</v>
      </c>
      <c r="E28" s="34" t="s">
        <v>371</v>
      </c>
      <c r="F28" s="21" t="s">
        <v>313</v>
      </c>
      <c r="G28" s="34" t="s">
        <v>324</v>
      </c>
      <c r="H28" s="21" t="s">
        <v>321</v>
      </c>
      <c r="I28" s="21" t="s">
        <v>316</v>
      </c>
      <c r="J28" s="34" t="s">
        <v>360</v>
      </c>
    </row>
    <row r="29" ht="18.75" customHeight="1" spans="1:10">
      <c r="A29" s="209" t="s">
        <v>289</v>
      </c>
      <c r="B29" s="21" t="s">
        <v>372</v>
      </c>
      <c r="C29" s="21" t="s">
        <v>310</v>
      </c>
      <c r="D29" s="21" t="s">
        <v>311</v>
      </c>
      <c r="E29" s="34" t="s">
        <v>373</v>
      </c>
      <c r="F29" s="21" t="s">
        <v>327</v>
      </c>
      <c r="G29" s="34" t="s">
        <v>374</v>
      </c>
      <c r="H29" s="21" t="s">
        <v>315</v>
      </c>
      <c r="I29" s="21" t="s">
        <v>316</v>
      </c>
      <c r="J29" s="34" t="s">
        <v>317</v>
      </c>
    </row>
    <row r="30" ht="18.75" customHeight="1" spans="1:10">
      <c r="A30" s="209" t="s">
        <v>289</v>
      </c>
      <c r="B30" s="21" t="s">
        <v>372</v>
      </c>
      <c r="C30" s="21" t="s">
        <v>310</v>
      </c>
      <c r="D30" s="21" t="s">
        <v>318</v>
      </c>
      <c r="E30" s="34" t="s">
        <v>375</v>
      </c>
      <c r="F30" s="21" t="s">
        <v>327</v>
      </c>
      <c r="G30" s="34" t="s">
        <v>365</v>
      </c>
      <c r="H30" s="21" t="s">
        <v>321</v>
      </c>
      <c r="I30" s="21" t="s">
        <v>316</v>
      </c>
      <c r="J30" s="34" t="s">
        <v>317</v>
      </c>
    </row>
    <row r="31" ht="18.75" customHeight="1" spans="1:10">
      <c r="A31" s="209" t="s">
        <v>289</v>
      </c>
      <c r="B31" s="21" t="s">
        <v>372</v>
      </c>
      <c r="C31" s="21" t="s">
        <v>310</v>
      </c>
      <c r="D31" s="21" t="s">
        <v>322</v>
      </c>
      <c r="E31" s="34" t="s">
        <v>323</v>
      </c>
      <c r="F31" s="21" t="s">
        <v>313</v>
      </c>
      <c r="G31" s="34" t="s">
        <v>324</v>
      </c>
      <c r="H31" s="21" t="s">
        <v>321</v>
      </c>
      <c r="I31" s="21" t="s">
        <v>316</v>
      </c>
      <c r="J31" s="34" t="s">
        <v>317</v>
      </c>
    </row>
    <row r="32" ht="18.75" customHeight="1" spans="1:10">
      <c r="A32" s="209" t="s">
        <v>289</v>
      </c>
      <c r="B32" s="21" t="s">
        <v>372</v>
      </c>
      <c r="C32" s="21" t="s">
        <v>310</v>
      </c>
      <c r="D32" s="21" t="s">
        <v>325</v>
      </c>
      <c r="E32" s="34" t="s">
        <v>326</v>
      </c>
      <c r="F32" s="21" t="s">
        <v>327</v>
      </c>
      <c r="G32" s="34" t="s">
        <v>376</v>
      </c>
      <c r="H32" s="21" t="s">
        <v>329</v>
      </c>
      <c r="I32" s="21" t="s">
        <v>316</v>
      </c>
      <c r="J32" s="34" t="s">
        <v>317</v>
      </c>
    </row>
    <row r="33" ht="18.75" customHeight="1" spans="1:10">
      <c r="A33" s="209" t="s">
        <v>289</v>
      </c>
      <c r="B33" s="21" t="s">
        <v>372</v>
      </c>
      <c r="C33" s="21" t="s">
        <v>330</v>
      </c>
      <c r="D33" s="21" t="s">
        <v>331</v>
      </c>
      <c r="E33" s="34" t="s">
        <v>377</v>
      </c>
      <c r="F33" s="21" t="s">
        <v>313</v>
      </c>
      <c r="G33" s="34" t="s">
        <v>320</v>
      </c>
      <c r="H33" s="21" t="s">
        <v>321</v>
      </c>
      <c r="I33" s="21" t="s">
        <v>316</v>
      </c>
      <c r="J33" s="34" t="s">
        <v>335</v>
      </c>
    </row>
    <row r="34" ht="18.75" customHeight="1" spans="1:10">
      <c r="A34" s="209" t="s">
        <v>289</v>
      </c>
      <c r="B34" s="21" t="s">
        <v>372</v>
      </c>
      <c r="C34" s="21" t="s">
        <v>330</v>
      </c>
      <c r="D34" s="21" t="s">
        <v>336</v>
      </c>
      <c r="E34" s="34" t="s">
        <v>378</v>
      </c>
      <c r="F34" s="21" t="s">
        <v>313</v>
      </c>
      <c r="G34" s="34" t="s">
        <v>324</v>
      </c>
      <c r="H34" s="21" t="s">
        <v>321</v>
      </c>
      <c r="I34" s="21" t="s">
        <v>316</v>
      </c>
      <c r="J34" s="34" t="s">
        <v>335</v>
      </c>
    </row>
    <row r="35" ht="18.75" customHeight="1" spans="1:10">
      <c r="A35" s="209" t="s">
        <v>289</v>
      </c>
      <c r="B35" s="21" t="s">
        <v>372</v>
      </c>
      <c r="C35" s="21" t="s">
        <v>338</v>
      </c>
      <c r="D35" s="21" t="s">
        <v>339</v>
      </c>
      <c r="E35" s="34" t="s">
        <v>340</v>
      </c>
      <c r="F35" s="21" t="s">
        <v>313</v>
      </c>
      <c r="G35" s="34" t="s">
        <v>324</v>
      </c>
      <c r="H35" s="21" t="s">
        <v>321</v>
      </c>
      <c r="I35" s="21" t="s">
        <v>316</v>
      </c>
      <c r="J35" s="34" t="s">
        <v>152</v>
      </c>
    </row>
    <row r="36" ht="18.75" customHeight="1" spans="1:10">
      <c r="A36" s="209" t="s">
        <v>289</v>
      </c>
      <c r="B36" s="21" t="s">
        <v>372</v>
      </c>
      <c r="C36" s="21" t="s">
        <v>338</v>
      </c>
      <c r="D36" s="21" t="s">
        <v>339</v>
      </c>
      <c r="E36" s="34" t="s">
        <v>371</v>
      </c>
      <c r="F36" s="21" t="s">
        <v>313</v>
      </c>
      <c r="G36" s="34" t="s">
        <v>324</v>
      </c>
      <c r="H36" s="21" t="s">
        <v>321</v>
      </c>
      <c r="I36" s="21" t="s">
        <v>316</v>
      </c>
      <c r="J36" s="34" t="s">
        <v>152</v>
      </c>
    </row>
    <row r="37" ht="18.75" customHeight="1" spans="1:10">
      <c r="A37" s="209" t="s">
        <v>268</v>
      </c>
      <c r="B37" s="21" t="s">
        <v>379</v>
      </c>
      <c r="C37" s="21" t="s">
        <v>310</v>
      </c>
      <c r="D37" s="21" t="s">
        <v>311</v>
      </c>
      <c r="E37" s="34" t="s">
        <v>380</v>
      </c>
      <c r="F37" s="21" t="s">
        <v>381</v>
      </c>
      <c r="G37" s="34" t="s">
        <v>382</v>
      </c>
      <c r="H37" s="21" t="s">
        <v>315</v>
      </c>
      <c r="I37" s="21" t="s">
        <v>316</v>
      </c>
      <c r="J37" s="34" t="s">
        <v>383</v>
      </c>
    </row>
    <row r="38" ht="18.75" customHeight="1" spans="1:10">
      <c r="A38" s="209" t="s">
        <v>268</v>
      </c>
      <c r="B38" s="21" t="s">
        <v>379</v>
      </c>
      <c r="C38" s="21" t="s">
        <v>310</v>
      </c>
      <c r="D38" s="21" t="s">
        <v>318</v>
      </c>
      <c r="E38" s="34" t="s">
        <v>384</v>
      </c>
      <c r="F38" s="21" t="s">
        <v>313</v>
      </c>
      <c r="G38" s="34" t="s">
        <v>324</v>
      </c>
      <c r="H38" s="21" t="s">
        <v>321</v>
      </c>
      <c r="I38" s="21" t="s">
        <v>334</v>
      </c>
      <c r="J38" s="34" t="s">
        <v>317</v>
      </c>
    </row>
    <row r="39" ht="18.75" customHeight="1" spans="1:10">
      <c r="A39" s="209" t="s">
        <v>268</v>
      </c>
      <c r="B39" s="21" t="s">
        <v>379</v>
      </c>
      <c r="C39" s="21" t="s">
        <v>310</v>
      </c>
      <c r="D39" s="21" t="s">
        <v>322</v>
      </c>
      <c r="E39" s="34" t="s">
        <v>385</v>
      </c>
      <c r="F39" s="21" t="s">
        <v>313</v>
      </c>
      <c r="G39" s="34" t="s">
        <v>320</v>
      </c>
      <c r="H39" s="21" t="s">
        <v>321</v>
      </c>
      <c r="I39" s="21" t="s">
        <v>334</v>
      </c>
      <c r="J39" s="34" t="s">
        <v>317</v>
      </c>
    </row>
    <row r="40" ht="18.75" customHeight="1" spans="1:10">
      <c r="A40" s="209" t="s">
        <v>268</v>
      </c>
      <c r="B40" s="21" t="s">
        <v>379</v>
      </c>
      <c r="C40" s="21" t="s">
        <v>330</v>
      </c>
      <c r="D40" s="21" t="s">
        <v>336</v>
      </c>
      <c r="E40" s="34" t="s">
        <v>386</v>
      </c>
      <c r="F40" s="21" t="s">
        <v>327</v>
      </c>
      <c r="G40" s="34" t="s">
        <v>333</v>
      </c>
      <c r="H40" s="21"/>
      <c r="I40" s="21" t="s">
        <v>334</v>
      </c>
      <c r="J40" s="34" t="s">
        <v>387</v>
      </c>
    </row>
    <row r="41" ht="18.75" customHeight="1" spans="1:10">
      <c r="A41" s="209" t="s">
        <v>268</v>
      </c>
      <c r="B41" s="21" t="s">
        <v>379</v>
      </c>
      <c r="C41" s="21" t="s">
        <v>338</v>
      </c>
      <c r="D41" s="21" t="s">
        <v>339</v>
      </c>
      <c r="E41" s="34" t="s">
        <v>340</v>
      </c>
      <c r="F41" s="21" t="s">
        <v>313</v>
      </c>
      <c r="G41" s="34" t="s">
        <v>324</v>
      </c>
      <c r="H41" s="21" t="s">
        <v>321</v>
      </c>
      <c r="I41" s="21" t="s">
        <v>334</v>
      </c>
      <c r="J41" s="34" t="s">
        <v>152</v>
      </c>
    </row>
    <row r="42" ht="18.75" customHeight="1" spans="1:10">
      <c r="A42" s="209" t="s">
        <v>268</v>
      </c>
      <c r="B42" s="21" t="s">
        <v>379</v>
      </c>
      <c r="C42" s="21" t="s">
        <v>338</v>
      </c>
      <c r="D42" s="21" t="s">
        <v>339</v>
      </c>
      <c r="E42" s="34" t="s">
        <v>371</v>
      </c>
      <c r="F42" s="21" t="s">
        <v>313</v>
      </c>
      <c r="G42" s="34" t="s">
        <v>324</v>
      </c>
      <c r="H42" s="21" t="s">
        <v>321</v>
      </c>
      <c r="I42" s="21" t="s">
        <v>334</v>
      </c>
      <c r="J42" s="34" t="s">
        <v>152</v>
      </c>
    </row>
  </sheetData>
  <mergeCells count="12">
    <mergeCell ref="A2:J2"/>
    <mergeCell ref="A3:H3"/>
    <mergeCell ref="A7:A14"/>
    <mergeCell ref="A15:A19"/>
    <mergeCell ref="A20:A28"/>
    <mergeCell ref="A29:A36"/>
    <mergeCell ref="A37:A42"/>
    <mergeCell ref="B7:B14"/>
    <mergeCell ref="B15:B19"/>
    <mergeCell ref="B20:B28"/>
    <mergeCell ref="B29:B36"/>
    <mergeCell ref="B37:B42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D15" sqref="D15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101">
        <v>1</v>
      </c>
      <c r="B1" s="102">
        <v>0</v>
      </c>
      <c r="C1" s="101">
        <v>1</v>
      </c>
      <c r="D1" s="103"/>
      <c r="E1" s="103"/>
      <c r="F1" s="41" t="s">
        <v>388</v>
      </c>
    </row>
    <row r="2" ht="32.25" customHeight="1" spans="1:6">
      <c r="A2" s="104" t="str">
        <f>"2025"&amp;"年部门政府性基金预算支出预算表"</f>
        <v>2025年部门政府性基金预算支出预算表</v>
      </c>
      <c r="B2" s="105" t="s">
        <v>389</v>
      </c>
      <c r="C2" s="106"/>
      <c r="D2" s="107"/>
      <c r="E2" s="107"/>
      <c r="F2" s="107"/>
    </row>
    <row r="3" ht="18.75" customHeight="1" spans="1:6">
      <c r="A3" s="7" t="str">
        <f>"单位名称："&amp;"耿马傣族佤族自治县华侨管理区九年一贯制学校"</f>
        <v>单位名称：耿马傣族佤族自治县华侨管理区九年一贯制学校</v>
      </c>
      <c r="B3" s="7" t="s">
        <v>390</v>
      </c>
      <c r="C3" s="101"/>
      <c r="D3" s="103"/>
      <c r="E3" s="103"/>
      <c r="F3" s="41" t="s">
        <v>1</v>
      </c>
    </row>
    <row r="4" ht="18.75" customHeight="1" spans="1:6">
      <c r="A4" s="108" t="s">
        <v>179</v>
      </c>
      <c r="B4" s="109" t="s">
        <v>72</v>
      </c>
      <c r="C4" s="110" t="s">
        <v>73</v>
      </c>
      <c r="D4" s="13" t="s">
        <v>391</v>
      </c>
      <c r="E4" s="13"/>
      <c r="F4" s="14"/>
    </row>
    <row r="5" ht="18.75" customHeight="1" spans="1:6">
      <c r="A5" s="111"/>
      <c r="B5" s="112"/>
      <c r="C5" s="98"/>
      <c r="D5" s="97" t="s">
        <v>55</v>
      </c>
      <c r="E5" s="97" t="s">
        <v>74</v>
      </c>
      <c r="F5" s="97" t="s">
        <v>75</v>
      </c>
    </row>
    <row r="6" ht="18.75" customHeight="1" spans="1:6">
      <c r="A6" s="111">
        <v>1</v>
      </c>
      <c r="B6" s="113" t="s">
        <v>150</v>
      </c>
      <c r="C6" s="98">
        <v>3</v>
      </c>
      <c r="D6" s="97">
        <v>4</v>
      </c>
      <c r="E6" s="97">
        <v>5</v>
      </c>
      <c r="F6" s="97">
        <v>6</v>
      </c>
    </row>
    <row r="7" ht="18.75" customHeight="1" spans="1:6">
      <c r="A7" s="114"/>
      <c r="B7" s="85"/>
      <c r="C7" s="85"/>
      <c r="D7" s="23"/>
      <c r="E7" s="23"/>
      <c r="F7" s="23"/>
    </row>
    <row r="8" ht="18.75" customHeight="1" spans="1:6">
      <c r="A8" s="114"/>
      <c r="B8" s="85"/>
      <c r="C8" s="85"/>
      <c r="D8" s="23"/>
      <c r="E8" s="23"/>
      <c r="F8" s="23"/>
    </row>
    <row r="9" ht="18.75" customHeight="1" spans="1:6">
      <c r="A9" s="115" t="s">
        <v>108</v>
      </c>
      <c r="B9" s="116" t="s">
        <v>108</v>
      </c>
      <c r="C9" s="117" t="s">
        <v>108</v>
      </c>
      <c r="D9" s="23"/>
      <c r="E9" s="23"/>
      <c r="F9" s="23"/>
    </row>
    <row r="10" s="28" customFormat="1" customHeight="1" spans="1:2">
      <c r="A10" s="38" t="s">
        <v>392</v>
      </c>
      <c r="B10" s="118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C22" sqref="C22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39"/>
      <c r="P1" s="39"/>
      <c r="Q1" s="41" t="s">
        <v>393</v>
      </c>
    </row>
    <row r="2" ht="35.25" customHeight="1" spans="1:17">
      <c r="A2" s="61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4"/>
      <c r="L2" s="6"/>
      <c r="M2" s="6"/>
      <c r="N2" s="6"/>
      <c r="O2" s="54"/>
      <c r="P2" s="54"/>
      <c r="Q2" s="6"/>
    </row>
    <row r="3" ht="18.75" customHeight="1" spans="1:17">
      <c r="A3" s="43" t="str">
        <f>"单位名称："&amp;"耿马傣族佤族自治县华侨管理区九年一贯制学校"</f>
        <v>单位名称：耿马傣族佤族自治县华侨管理区九年一贯制学校</v>
      </c>
      <c r="B3" s="96"/>
      <c r="C3" s="96"/>
      <c r="D3" s="96"/>
      <c r="E3" s="96"/>
      <c r="F3" s="96"/>
      <c r="G3" s="96"/>
      <c r="H3" s="96"/>
      <c r="I3" s="96"/>
      <c r="J3" s="96"/>
      <c r="O3" s="66"/>
      <c r="P3" s="66"/>
      <c r="Q3" s="41" t="s">
        <v>170</v>
      </c>
    </row>
    <row r="4" ht="18.75" customHeight="1" spans="1:17">
      <c r="A4" s="11" t="s">
        <v>394</v>
      </c>
      <c r="B4" s="75" t="s">
        <v>395</v>
      </c>
      <c r="C4" s="75" t="s">
        <v>396</v>
      </c>
      <c r="D4" s="75" t="s">
        <v>397</v>
      </c>
      <c r="E4" s="75" t="s">
        <v>398</v>
      </c>
      <c r="F4" s="75" t="s">
        <v>399</v>
      </c>
      <c r="G4" s="46" t="s">
        <v>186</v>
      </c>
      <c r="H4" s="46"/>
      <c r="I4" s="46"/>
      <c r="J4" s="46"/>
      <c r="K4" s="77"/>
      <c r="L4" s="46"/>
      <c r="M4" s="46"/>
      <c r="N4" s="46"/>
      <c r="O4" s="67"/>
      <c r="P4" s="77"/>
      <c r="Q4" s="47"/>
    </row>
    <row r="5" ht="18.75" customHeight="1" spans="1:17">
      <c r="A5" s="16"/>
      <c r="B5" s="78"/>
      <c r="C5" s="78"/>
      <c r="D5" s="78"/>
      <c r="E5" s="78"/>
      <c r="F5" s="78"/>
      <c r="G5" s="78" t="s">
        <v>55</v>
      </c>
      <c r="H5" s="78" t="s">
        <v>58</v>
      </c>
      <c r="I5" s="78" t="s">
        <v>400</v>
      </c>
      <c r="J5" s="78" t="s">
        <v>401</v>
      </c>
      <c r="K5" s="79" t="s">
        <v>402</v>
      </c>
      <c r="L5" s="92" t="s">
        <v>77</v>
      </c>
      <c r="M5" s="92"/>
      <c r="N5" s="92"/>
      <c r="O5" s="93"/>
      <c r="P5" s="94"/>
      <c r="Q5" s="80"/>
    </row>
    <row r="6" ht="30" customHeight="1" spans="1:17">
      <c r="A6" s="18"/>
      <c r="B6" s="80"/>
      <c r="C6" s="80"/>
      <c r="D6" s="80"/>
      <c r="E6" s="80"/>
      <c r="F6" s="80"/>
      <c r="G6" s="80"/>
      <c r="H6" s="80" t="s">
        <v>57</v>
      </c>
      <c r="I6" s="80"/>
      <c r="J6" s="80"/>
      <c r="K6" s="81"/>
      <c r="L6" s="80" t="s">
        <v>57</v>
      </c>
      <c r="M6" s="80" t="s">
        <v>64</v>
      </c>
      <c r="N6" s="80" t="s">
        <v>194</v>
      </c>
      <c r="O6" s="95" t="s">
        <v>66</v>
      </c>
      <c r="P6" s="81" t="s">
        <v>67</v>
      </c>
      <c r="Q6" s="80" t="s">
        <v>68</v>
      </c>
    </row>
    <row r="7" ht="18.75" customHeight="1" spans="1:17">
      <c r="A7" s="33">
        <v>1</v>
      </c>
      <c r="B7" s="97">
        <v>2</v>
      </c>
      <c r="C7" s="97">
        <v>3</v>
      </c>
      <c r="D7" s="97">
        <v>4</v>
      </c>
      <c r="E7" s="97">
        <v>5</v>
      </c>
      <c r="F7" s="97">
        <v>6</v>
      </c>
      <c r="G7" s="98">
        <v>7</v>
      </c>
      <c r="H7" s="98">
        <v>8</v>
      </c>
      <c r="I7" s="98">
        <v>9</v>
      </c>
      <c r="J7" s="98">
        <v>10</v>
      </c>
      <c r="K7" s="98">
        <v>11</v>
      </c>
      <c r="L7" s="98">
        <v>12</v>
      </c>
      <c r="M7" s="98">
        <v>13</v>
      </c>
      <c r="N7" s="98">
        <v>14</v>
      </c>
      <c r="O7" s="98">
        <v>15</v>
      </c>
      <c r="P7" s="98">
        <v>16</v>
      </c>
      <c r="Q7" s="98">
        <v>17</v>
      </c>
    </row>
    <row r="8" ht="18.75" customHeight="1" spans="1:17">
      <c r="A8" s="83"/>
      <c r="B8" s="84"/>
      <c r="C8" s="84"/>
      <c r="D8" s="84"/>
      <c r="E8" s="99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83"/>
      <c r="B9" s="84"/>
      <c r="C9" s="84"/>
      <c r="D9" s="84"/>
      <c r="E9" s="100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6" t="s">
        <v>108</v>
      </c>
      <c r="B10" s="87"/>
      <c r="C10" s="87"/>
      <c r="D10" s="87"/>
      <c r="E10" s="99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Format="1" customHeight="1" spans="1:1">
      <c r="A11" s="55" t="s">
        <v>403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B16" sqref="B16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5"/>
      <c r="B1" s="65"/>
      <c r="C1" s="70"/>
      <c r="D1" s="65"/>
      <c r="E1" s="65"/>
      <c r="F1" s="65"/>
      <c r="G1" s="65"/>
      <c r="H1" s="71"/>
      <c r="I1" s="65"/>
      <c r="J1" s="65"/>
      <c r="K1" s="65"/>
      <c r="L1" s="39"/>
      <c r="M1" s="89"/>
      <c r="N1" s="90" t="s">
        <v>404</v>
      </c>
    </row>
    <row r="2" ht="34.5" customHeight="1" spans="1:14">
      <c r="A2" s="42" t="str">
        <f>"2025"&amp;"年部门政府购买服务预算表"</f>
        <v>2025年部门政府购买服务预算表</v>
      </c>
      <c r="B2" s="72"/>
      <c r="C2" s="54"/>
      <c r="D2" s="72"/>
      <c r="E2" s="72"/>
      <c r="F2" s="72"/>
      <c r="G2" s="72"/>
      <c r="H2" s="73"/>
      <c r="I2" s="72"/>
      <c r="J2" s="72"/>
      <c r="K2" s="72"/>
      <c r="L2" s="54"/>
      <c r="M2" s="73"/>
      <c r="N2" s="72"/>
    </row>
    <row r="3" ht="18.75" customHeight="1" spans="1:14">
      <c r="A3" s="62" t="str">
        <f>"单位名称："&amp;"耿马傣族佤族自治县华侨管理区九年一贯制学校"</f>
        <v>单位名称：耿马傣族佤族自治县华侨管理区九年一贯制学校</v>
      </c>
      <c r="B3" s="63"/>
      <c r="C3" s="74"/>
      <c r="D3" s="63"/>
      <c r="E3" s="63"/>
      <c r="F3" s="63"/>
      <c r="G3" s="63"/>
      <c r="H3" s="71"/>
      <c r="I3" s="65"/>
      <c r="J3" s="65"/>
      <c r="K3" s="65"/>
      <c r="L3" s="66"/>
      <c r="M3" s="91"/>
      <c r="N3" s="90" t="s">
        <v>170</v>
      </c>
    </row>
    <row r="4" ht="18.75" customHeight="1" spans="1:14">
      <c r="A4" s="11" t="s">
        <v>394</v>
      </c>
      <c r="B4" s="75" t="s">
        <v>405</v>
      </c>
      <c r="C4" s="76" t="s">
        <v>406</v>
      </c>
      <c r="D4" s="46" t="s">
        <v>186</v>
      </c>
      <c r="E4" s="46"/>
      <c r="F4" s="46"/>
      <c r="G4" s="46"/>
      <c r="H4" s="77"/>
      <c r="I4" s="46"/>
      <c r="J4" s="46"/>
      <c r="K4" s="46"/>
      <c r="L4" s="67"/>
      <c r="M4" s="77"/>
      <c r="N4" s="47"/>
    </row>
    <row r="5" ht="18.75" customHeight="1" spans="1:14">
      <c r="A5" s="16"/>
      <c r="B5" s="78"/>
      <c r="C5" s="79"/>
      <c r="D5" s="78" t="s">
        <v>55</v>
      </c>
      <c r="E5" s="78" t="s">
        <v>58</v>
      </c>
      <c r="F5" s="78" t="s">
        <v>400</v>
      </c>
      <c r="G5" s="78" t="s">
        <v>401</v>
      </c>
      <c r="H5" s="79" t="s">
        <v>402</v>
      </c>
      <c r="I5" s="92" t="s">
        <v>77</v>
      </c>
      <c r="J5" s="92"/>
      <c r="K5" s="92"/>
      <c r="L5" s="93"/>
      <c r="M5" s="94"/>
      <c r="N5" s="80"/>
    </row>
    <row r="6" ht="26.25" customHeight="1" spans="1:14">
      <c r="A6" s="18"/>
      <c r="B6" s="80"/>
      <c r="C6" s="81"/>
      <c r="D6" s="80"/>
      <c r="E6" s="80"/>
      <c r="F6" s="80"/>
      <c r="G6" s="80"/>
      <c r="H6" s="81"/>
      <c r="I6" s="80" t="s">
        <v>57</v>
      </c>
      <c r="J6" s="80" t="s">
        <v>64</v>
      </c>
      <c r="K6" s="80" t="s">
        <v>194</v>
      </c>
      <c r="L6" s="95" t="s">
        <v>66</v>
      </c>
      <c r="M6" s="81" t="s">
        <v>67</v>
      </c>
      <c r="N6" s="80" t="s">
        <v>68</v>
      </c>
    </row>
    <row r="7" ht="18.75" customHeight="1" spans="1:14">
      <c r="A7" s="82">
        <v>1</v>
      </c>
      <c r="B7" s="82">
        <v>2</v>
      </c>
      <c r="C7" s="82">
        <v>3</v>
      </c>
      <c r="D7" s="82">
        <v>4</v>
      </c>
      <c r="E7" s="82">
        <v>5</v>
      </c>
      <c r="F7" s="82">
        <v>6</v>
      </c>
      <c r="G7" s="82">
        <v>7</v>
      </c>
      <c r="H7" s="82">
        <v>8</v>
      </c>
      <c r="I7" s="82">
        <v>9</v>
      </c>
      <c r="J7" s="82">
        <v>10</v>
      </c>
      <c r="K7" s="82">
        <v>11</v>
      </c>
      <c r="L7" s="82">
        <v>12</v>
      </c>
      <c r="M7" s="82">
        <v>13</v>
      </c>
      <c r="N7" s="82">
        <v>14</v>
      </c>
    </row>
    <row r="8" ht="18.75" customHeight="1" spans="1:14">
      <c r="A8" s="83"/>
      <c r="B8" s="84"/>
      <c r="C8" s="85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3"/>
      <c r="B9" s="84"/>
      <c r="C9" s="8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6" t="s">
        <v>108</v>
      </c>
      <c r="B10" s="87"/>
      <c r="C10" s="88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="40" customFormat="1" customHeight="1" spans="1:17">
      <c r="A11" s="38" t="s">
        <v>407</v>
      </c>
      <c r="B11" s="28"/>
      <c r="F11" s="28"/>
      <c r="G11" s="28"/>
      <c r="H11" s="28"/>
      <c r="I11" s="28"/>
      <c r="J11" s="28"/>
      <c r="L11" s="28"/>
      <c r="M11" s="28"/>
      <c r="N11" s="28"/>
      <c r="Q11" s="28"/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9"/>
  <sheetViews>
    <sheetView showZeros="0" workbookViewId="0">
      <selection activeCell="A9" sqref="$A9:$XFD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30"/>
      <c r="B1" s="30"/>
      <c r="C1" s="30"/>
      <c r="D1" s="60"/>
      <c r="G1" s="39"/>
      <c r="H1" s="39"/>
      <c r="I1" s="39" t="s">
        <v>408</v>
      </c>
    </row>
    <row r="2" ht="27.75" customHeight="1" spans="1:9">
      <c r="A2" s="61" t="str">
        <f>"2025"&amp;"年县对下转移支付预算表"</f>
        <v>2025年县对下转移支付预算表</v>
      </c>
      <c r="B2" s="6"/>
      <c r="C2" s="6"/>
      <c r="D2" s="6"/>
      <c r="E2" s="6"/>
      <c r="F2" s="6"/>
      <c r="G2" s="54"/>
      <c r="H2" s="54"/>
      <c r="I2" s="6"/>
    </row>
    <row r="3" ht="18.75" customHeight="1" spans="1:9">
      <c r="A3" s="62" t="str">
        <f>"单位名称："&amp;"耿马傣族佤族自治县华侨管理区九年一贯制学校"</f>
        <v>单位名称：耿马傣族佤族自治县华侨管理区九年一贯制学校</v>
      </c>
      <c r="B3" s="63"/>
      <c r="C3" s="63"/>
      <c r="D3" s="64"/>
      <c r="E3" s="65"/>
      <c r="G3" s="66"/>
      <c r="H3" s="66"/>
      <c r="I3" s="39" t="s">
        <v>170</v>
      </c>
    </row>
    <row r="4" ht="18.75" customHeight="1" spans="1:9">
      <c r="A4" s="31" t="s">
        <v>409</v>
      </c>
      <c r="B4" s="12" t="s">
        <v>186</v>
      </c>
      <c r="C4" s="13"/>
      <c r="D4" s="13"/>
      <c r="E4" s="12" t="s">
        <v>410</v>
      </c>
      <c r="F4" s="13"/>
      <c r="G4" s="67"/>
      <c r="H4" s="67"/>
      <c r="I4" s="14"/>
    </row>
    <row r="5" ht="18.75" customHeight="1" spans="1:9">
      <c r="A5" s="33"/>
      <c r="B5" s="32" t="s">
        <v>55</v>
      </c>
      <c r="C5" s="11" t="s">
        <v>58</v>
      </c>
      <c r="D5" s="68" t="s">
        <v>411</v>
      </c>
      <c r="E5" s="69" t="s">
        <v>412</v>
      </c>
      <c r="F5" s="69" t="s">
        <v>412</v>
      </c>
      <c r="G5" s="69" t="s">
        <v>412</v>
      </c>
      <c r="H5" s="69" t="s">
        <v>412</v>
      </c>
      <c r="I5" s="69" t="s">
        <v>412</v>
      </c>
    </row>
    <row r="6" ht="18.75" customHeight="1" spans="1:9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69">
        <v>6</v>
      </c>
      <c r="G6" s="69">
        <v>7</v>
      </c>
      <c r="H6" s="69">
        <v>8</v>
      </c>
      <c r="I6" s="69">
        <v>9</v>
      </c>
    </row>
    <row r="7" ht="18.75" customHeight="1" spans="1:9">
      <c r="A7" s="34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4"/>
      <c r="B8" s="23"/>
      <c r="C8" s="23"/>
      <c r="D8" s="23"/>
      <c r="E8" s="23"/>
      <c r="F8" s="23"/>
      <c r="G8" s="23"/>
      <c r="H8" s="23"/>
      <c r="I8" s="23"/>
    </row>
    <row r="9" s="40" customFormat="1" customHeight="1" spans="1:13">
      <c r="A9" s="38" t="s">
        <v>413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$A8:$XFD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9" t="s">
        <v>414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4"/>
      <c r="G2" s="6"/>
      <c r="H2" s="54"/>
      <c r="I2" s="54"/>
      <c r="J2" s="6"/>
    </row>
    <row r="3" ht="18.75" customHeight="1" spans="1:8">
      <c r="A3" s="7" t="str">
        <f>"单位名称："&amp;"耿马傣族佤族自治县华侨管理区九年一贯制学校"</f>
        <v>单位名称：耿马傣族佤族自治县华侨管理区九年一贯制学校</v>
      </c>
      <c r="B3" s="3"/>
      <c r="C3" s="3"/>
      <c r="D3" s="3"/>
      <c r="E3" s="3"/>
      <c r="F3" s="55"/>
      <c r="G3" s="3"/>
      <c r="H3" s="55"/>
    </row>
    <row r="4" ht="18.75" customHeight="1" spans="1:10">
      <c r="A4" s="48" t="s">
        <v>299</v>
      </c>
      <c r="B4" s="48" t="s">
        <v>300</v>
      </c>
      <c r="C4" s="48" t="s">
        <v>301</v>
      </c>
      <c r="D4" s="48" t="s">
        <v>302</v>
      </c>
      <c r="E4" s="48" t="s">
        <v>303</v>
      </c>
      <c r="F4" s="56" t="s">
        <v>304</v>
      </c>
      <c r="G4" s="48" t="s">
        <v>305</v>
      </c>
      <c r="H4" s="56" t="s">
        <v>306</v>
      </c>
      <c r="I4" s="56" t="s">
        <v>307</v>
      </c>
      <c r="J4" s="48" t="s">
        <v>308</v>
      </c>
    </row>
    <row r="5" ht="18.75" customHeight="1" spans="1:10">
      <c r="A5" s="48">
        <v>1</v>
      </c>
      <c r="B5" s="48">
        <v>2</v>
      </c>
      <c r="C5" s="48">
        <v>3</v>
      </c>
      <c r="D5" s="48">
        <v>4</v>
      </c>
      <c r="E5" s="48">
        <v>5</v>
      </c>
      <c r="F5" s="56">
        <v>6</v>
      </c>
      <c r="G5" s="48">
        <v>7</v>
      </c>
      <c r="H5" s="56">
        <v>8</v>
      </c>
      <c r="I5" s="56">
        <v>9</v>
      </c>
      <c r="J5" s="48">
        <v>10</v>
      </c>
    </row>
    <row r="6" ht="18.75" customHeight="1" spans="1:10">
      <c r="A6" s="21"/>
      <c r="B6" s="49"/>
      <c r="C6" s="49"/>
      <c r="D6" s="49"/>
      <c r="E6" s="57"/>
      <c r="F6" s="58"/>
      <c r="G6" s="57"/>
      <c r="H6" s="58"/>
      <c r="I6" s="58"/>
      <c r="J6" s="57"/>
    </row>
    <row r="7" ht="18.75" customHeight="1" spans="1:10">
      <c r="A7" s="21"/>
      <c r="B7" s="21"/>
      <c r="C7" s="21"/>
      <c r="D7" s="21"/>
      <c r="E7" s="21"/>
      <c r="F7" s="59"/>
      <c r="G7" s="21"/>
      <c r="H7" s="21"/>
      <c r="I7" s="21"/>
      <c r="J7" s="21"/>
    </row>
    <row r="8" s="40" customFormat="1" customHeight="1" spans="1:10">
      <c r="A8" s="38" t="s">
        <v>415</v>
      </c>
      <c r="B8" s="53"/>
      <c r="C8" s="53"/>
      <c r="D8" s="53"/>
      <c r="E8" s="53"/>
      <c r="G8" s="53"/>
      <c r="J8" s="53"/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$A9:$XFD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41" t="s">
        <v>416</v>
      </c>
    </row>
    <row r="2" ht="34.5" customHeight="1" spans="1:8">
      <c r="A2" s="42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3" t="str">
        <f>"单位名称："&amp;"耿马傣族佤族自治县华侨管理区九年一贯制学校"</f>
        <v>单位名称：耿马傣族佤族自治县华侨管理区九年一贯制学校</v>
      </c>
      <c r="B3" s="8"/>
      <c r="C3" s="3"/>
      <c r="H3" s="44" t="s">
        <v>170</v>
      </c>
    </row>
    <row r="4" ht="18.75" customHeight="1" spans="1:8">
      <c r="A4" s="11" t="s">
        <v>179</v>
      </c>
      <c r="B4" s="11" t="s">
        <v>417</v>
      </c>
      <c r="C4" s="11" t="s">
        <v>418</v>
      </c>
      <c r="D4" s="11" t="s">
        <v>419</v>
      </c>
      <c r="E4" s="11" t="s">
        <v>420</v>
      </c>
      <c r="F4" s="45" t="s">
        <v>421</v>
      </c>
      <c r="G4" s="46"/>
      <c r="H4" s="47"/>
    </row>
    <row r="5" ht="18.75" customHeight="1" spans="1:8">
      <c r="A5" s="18"/>
      <c r="B5" s="18"/>
      <c r="C5" s="18"/>
      <c r="D5" s="18"/>
      <c r="E5" s="18"/>
      <c r="F5" s="48" t="s">
        <v>398</v>
      </c>
      <c r="G5" s="48" t="s">
        <v>422</v>
      </c>
      <c r="H5" s="48" t="s">
        <v>423</v>
      </c>
    </row>
    <row r="6" ht="18.75" customHeight="1" spans="1:8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48">
        <v>6</v>
      </c>
      <c r="G6" s="48">
        <v>7</v>
      </c>
      <c r="H6" s="48">
        <v>8</v>
      </c>
    </row>
    <row r="7" ht="18.75" customHeight="1" spans="1:8">
      <c r="A7" s="49"/>
      <c r="B7" s="49"/>
      <c r="C7" s="34"/>
      <c r="D7" s="34"/>
      <c r="E7" s="34"/>
      <c r="F7" s="50"/>
      <c r="G7" s="23"/>
      <c r="H7" s="23"/>
    </row>
    <row r="8" ht="18.75" customHeight="1" spans="1:8">
      <c r="A8" s="25" t="s">
        <v>55</v>
      </c>
      <c r="B8" s="51"/>
      <c r="C8" s="51"/>
      <c r="D8" s="51"/>
      <c r="E8" s="52"/>
      <c r="F8" s="50"/>
      <c r="G8" s="23"/>
      <c r="H8" s="23"/>
    </row>
    <row r="9" s="40" customFormat="1" customHeight="1" spans="1:8">
      <c r="A9" s="38" t="s">
        <v>424</v>
      </c>
      <c r="B9" s="53"/>
      <c r="C9" s="53"/>
      <c r="D9" s="53"/>
      <c r="E9" s="53"/>
      <c r="F9" s="53"/>
      <c r="G9" s="53"/>
      <c r="H9" s="53"/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tabSelected="1" workbookViewId="0">
      <selection activeCell="B11" sqref="B1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9"/>
      <c r="E1" s="29"/>
      <c r="F1" s="29"/>
      <c r="G1" s="29"/>
      <c r="H1" s="30"/>
      <c r="I1" s="30"/>
      <c r="J1" s="30"/>
      <c r="K1" s="39" t="s">
        <v>425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"单位名称："&amp;"耿马傣族佤族自治县华侨管理区九年一贯制学校"</f>
        <v>单位名称：耿马傣族佤族自治县华侨管理区九年一贯制学校</v>
      </c>
      <c r="B3" s="8"/>
      <c r="C3" s="8"/>
      <c r="D3" s="8"/>
      <c r="E3" s="8"/>
      <c r="F3" s="8"/>
      <c r="G3" s="8"/>
      <c r="H3" s="9"/>
      <c r="I3" s="9"/>
      <c r="J3" s="9"/>
      <c r="K3" s="4" t="s">
        <v>170</v>
      </c>
    </row>
    <row r="4" ht="18.75" customHeight="1" spans="1:11">
      <c r="A4" s="10" t="s">
        <v>262</v>
      </c>
      <c r="B4" s="10" t="s">
        <v>181</v>
      </c>
      <c r="C4" s="10" t="s">
        <v>263</v>
      </c>
      <c r="D4" s="11" t="s">
        <v>182</v>
      </c>
      <c r="E4" s="11" t="s">
        <v>183</v>
      </c>
      <c r="F4" s="11" t="s">
        <v>264</v>
      </c>
      <c r="G4" s="11" t="s">
        <v>265</v>
      </c>
      <c r="H4" s="31" t="s">
        <v>55</v>
      </c>
      <c r="I4" s="12" t="s">
        <v>426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2"/>
      <c r="I5" s="11" t="s">
        <v>58</v>
      </c>
      <c r="J5" s="11" t="s">
        <v>59</v>
      </c>
      <c r="K5" s="11" t="s">
        <v>60</v>
      </c>
    </row>
    <row r="6" ht="18.75" customHeight="1" spans="1:11">
      <c r="A6" s="17"/>
      <c r="B6" s="17"/>
      <c r="C6" s="17"/>
      <c r="D6" s="18"/>
      <c r="E6" s="18"/>
      <c r="F6" s="18"/>
      <c r="G6" s="18"/>
      <c r="H6" s="33"/>
      <c r="I6" s="18" t="s">
        <v>57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4"/>
      <c r="B8" s="21"/>
      <c r="C8" s="34"/>
      <c r="D8" s="34"/>
      <c r="E8" s="34"/>
      <c r="F8" s="34"/>
      <c r="G8" s="34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5" t="s">
        <v>108</v>
      </c>
      <c r="B10" s="36"/>
      <c r="C10" s="36"/>
      <c r="D10" s="36"/>
      <c r="E10" s="36"/>
      <c r="F10" s="36"/>
      <c r="G10" s="37"/>
      <c r="H10" s="23"/>
      <c r="I10" s="23"/>
      <c r="J10" s="23"/>
      <c r="K10" s="23"/>
    </row>
    <row r="11" s="28" customFormat="1" customHeight="1" spans="1:1">
      <c r="A11" s="38" t="s">
        <v>427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E29" sqref="E29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428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"单位名称："&amp;"耿马傣族佤族自治县华侨管理区九年一贯制学校"</f>
        <v>单位名称：耿马傣族佤族自治县华侨管理区九年一贯制学校</v>
      </c>
      <c r="B3" s="8"/>
      <c r="C3" s="8"/>
      <c r="D3" s="8"/>
      <c r="E3" s="9"/>
      <c r="F3" s="9"/>
      <c r="G3" s="4" t="s">
        <v>170</v>
      </c>
    </row>
    <row r="4" ht="18.75" customHeight="1" spans="1:7">
      <c r="A4" s="10" t="s">
        <v>263</v>
      </c>
      <c r="B4" s="10" t="s">
        <v>262</v>
      </c>
      <c r="C4" s="10" t="s">
        <v>181</v>
      </c>
      <c r="D4" s="11" t="s">
        <v>429</v>
      </c>
      <c r="E4" s="12" t="s">
        <v>58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57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70</v>
      </c>
      <c r="B8" s="22"/>
      <c r="C8" s="22"/>
      <c r="D8" s="21"/>
      <c r="E8" s="23">
        <v>118448.74</v>
      </c>
      <c r="F8" s="23"/>
      <c r="G8" s="23"/>
    </row>
    <row r="9" ht="18.75" customHeight="1" spans="1:7">
      <c r="A9" s="21"/>
      <c r="B9" s="21" t="s">
        <v>430</v>
      </c>
      <c r="C9" s="21" t="s">
        <v>289</v>
      </c>
      <c r="D9" s="21" t="s">
        <v>431</v>
      </c>
      <c r="E9" s="23">
        <v>5648.74</v>
      </c>
      <c r="F9" s="23"/>
      <c r="G9" s="23"/>
    </row>
    <row r="10" ht="18.75" customHeight="1" spans="1:7">
      <c r="A10" s="24"/>
      <c r="B10" s="21" t="s">
        <v>432</v>
      </c>
      <c r="C10" s="21" t="s">
        <v>268</v>
      </c>
      <c r="D10" s="21" t="s">
        <v>431</v>
      </c>
      <c r="E10" s="23">
        <v>112800</v>
      </c>
      <c r="F10" s="23"/>
      <c r="G10" s="23"/>
    </row>
    <row r="11" ht="18.75" customHeight="1" spans="1:7">
      <c r="A11" s="25" t="s">
        <v>55</v>
      </c>
      <c r="B11" s="26" t="s">
        <v>433</v>
      </c>
      <c r="C11" s="26"/>
      <c r="D11" s="27"/>
      <c r="E11" s="23">
        <v>118448.74</v>
      </c>
      <c r="F11" s="23"/>
      <c r="G11" s="23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路</cp:lastModifiedBy>
  <dcterms:created xsi:type="dcterms:W3CDTF">2025-02-08T01:37:00Z</dcterms:created>
  <dcterms:modified xsi:type="dcterms:W3CDTF">2025-02-10T09:31:09Z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4FE77F25AB324800844FC83B7DB71683_12</vt:lpwstr>
  </property>
  <property fmtid="{D5CDD505-2E9C-101B-9397-08002B2CF9AE}" pid="3" name="KSOProductBuildVer">
    <vt:lpwstr>2052-12.1.0.19770</vt:lpwstr>
  </property>
</Properties>
</file>