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<sst xmlns="http://schemas.openxmlformats.org/spreadsheetml/2006/main" count="1094" uniqueCount="408">
  <si>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</si>
  <si>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</si>
  <si>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</si>
  <si>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</si>
  <si>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</si>
  <si>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</si>
  <si>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</si>
  <si>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</si>
  <si>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</si>
  <si>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</si>
  <si>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</si>
  <si>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</si>
  <si>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</si>
  <si>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</si>
  <si>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</si>
  <si>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</si>
  <si>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</si>
  <si>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</si>
  <si>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</si>
  <si>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</si>
  <si>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</si>
  <si>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</si>
  <si>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</si>
  <si>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</si>
  <si>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</si>
  <si>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</si>
  <si>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</si>
  <si>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</si>
  <si>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</si>
  <si>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</si>
  <si>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</si>
  <si>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</si>
  <si>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</si>
  <si>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</si>
  <si>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</si>
  <si>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</si>
  <si>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</si>
  <si>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</si>
  <si>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</si>
  <si>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</si>
  <si>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</si>
  <si>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</si>
  <si>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</si>
  <si>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</si>
  <si>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</si>
  <si>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</si>
  <si>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</si>
  <si>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</si>
  <si>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</si>
  <si>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</si>
  <si>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</si>
  <si>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</si>
  <si>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</si>
  <si>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</si>
  <si>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</si>
  <si>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</si>
  <si>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</si>
  <si>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</si>
  <si>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</si>
  <si>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</si>
  <si>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</si>
  <si>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</si>
  <si>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</si>
  <si>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</si>
  <si>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</si>
  <si>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</si>
  <si>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</si>
  <si>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</si>
  <si>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</si>
  <si>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105032</t>
  </si>
  <si>
    <t>耿马傣族佤族自治县大兴中学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</si>
  <si>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</si>
  <si>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</si>
  <si>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</si>
  <si>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</si>
  <si>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</si>
  <si>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</si>
  <si>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</si>
  <si>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</si>
  <si>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</si>
  <si>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</si>
  <si>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</si>
  <si>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</si>
  <si>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</si>
  <si>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</si>
  <si>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</si>
  <si>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</si>
  <si>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</si>
  <si>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</si>
  <si>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</si>
  <si>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</si>
  <si>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</si>
  <si>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</si>
  <si>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</si>
  <si>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</si>
  <si>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</si>
  <si>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</si>
  <si>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</si>
  <si>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</si>
  <si>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</si>
  <si>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</si>
  <si>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</si>
  <si>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</si>
  <si>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</si>
  <si>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</si>
  <si>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</si>
  <si>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</si>
  <si>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</si>
  <si>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</si>
  <si>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</si>
  <si>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</si>
  <si>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</si>
  <si>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</si>
  <si>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</si>
  <si>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</si>
  <si>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</si>
  <si>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</si>
  <si>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</si>
  <si>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</si>
  <si>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</si>
  <si>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</si>
  <si>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</si>
  <si>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</si>
  <si>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</si>
  <si>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</si>
  <si>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</si>
  <si>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</si>
  <si>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</si>
  <si>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</si>
  <si>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</si>
  <si>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</si>
  <si>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</si>
  <si>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</si>
  <si>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</si>
  <si>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</si>
  <si>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</si>
  <si>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</si>
  <si>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</si>
  <si>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</si>
  <si>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</si>
  <si>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</si>
  <si>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</si>
  <si>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</si>
  <si>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</si>
  <si>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</si>
  <si>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</si>
  <si>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</si>
  <si>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</si>
  <si>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</si>
  <si>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</si>
  <si>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</si>
  <si>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</si>
  <si>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</si>
  <si>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</si>
  <si>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</si>
  <si>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</si>
  <si>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</si>
  <si>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</si>
  <si>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</si>
  <si>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</si>
  <si>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</si>
  <si>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</si>
  <si>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</si>
  <si>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</si>
  <si>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</si>
  <si>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</si>
  <si>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</si>
  <si>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</si>
  <si>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</si>
  <si>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</si>
  <si>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</si>
  <si>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注：因本单位没有一般公共预算“三公”经费预算支出，故本表无数据。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</si>
  <si>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</si>
  <si>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</si>
  <si>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</si>
  <si>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</si>
  <si>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</si>
  <si>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</si>
  <si>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</si>
  <si>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</si>
  <si>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</si>
  <si>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</si>
  <si>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</si>
  <si>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</si>
  <si>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</si>
  <si>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</si>
  <si>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</si>
  <si>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</si>
  <si>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</si>
  <si>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</si>
  <si>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530926210000000001501</t>
  </si>
  <si>
    <t>事业人员工资支出</t>
  </si>
  <si>
    <t>30101</t>
  </si>
  <si>
    <t>基本工资</t>
  </si>
  <si>
    <t>30102</t>
  </si>
  <si>
    <t>津贴补贴</t>
  </si>
  <si>
    <t>530926241100002330796</t>
  </si>
  <si>
    <t>乡镇岗位补贴（事业）</t>
  </si>
  <si>
    <t>530926231100001375617</t>
  </si>
  <si>
    <t>集中连片乡村教师生活补助</t>
  </si>
  <si>
    <t>530926231100001449007</t>
  </si>
  <si>
    <t>奖励性绩效工资</t>
  </si>
  <si>
    <t>30107</t>
  </si>
  <si>
    <t>绩效工资</t>
  </si>
  <si>
    <t>530926231100001375599</t>
  </si>
  <si>
    <t>事业人员绩效工资（2017年提高部分）</t>
  </si>
  <si>
    <t>530926231100001449015</t>
  </si>
  <si>
    <t>基础性绩效工资</t>
  </si>
  <si>
    <t>530926210000000001502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</si>
  <si>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</si>
  <si>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</si>
  <si>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</si>
  <si>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</si>
  <si>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</si>
  <si>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</si>
  <si>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</si>
  <si>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</si>
  <si>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</si>
  <si>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</si>
  <si>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</si>
  <si>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</si>
  <si>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</si>
  <si>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</si>
  <si>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</si>
  <si>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</si>
  <si>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</si>
  <si>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530926210000000001504</t>
  </si>
  <si>
    <t>30113</t>
  </si>
  <si>
    <t>530926231100001449017</t>
  </si>
  <si>
    <t>城乡初中生均公用经费</t>
  </si>
  <si>
    <t>30201</t>
  </si>
  <si>
    <t>办公费</t>
  </si>
  <si>
    <t>530926210000000001507</t>
  </si>
  <si>
    <t>工会经费</t>
  </si>
  <si>
    <t>30228</t>
  </si>
  <si>
    <t>530926251100003818573</t>
  </si>
  <si>
    <t>残疾人就业保障金</t>
  </si>
  <si>
    <t>30299</t>
  </si>
  <si>
    <t>其他商品和服务支出</t>
  </si>
  <si>
    <t>530926231100001449028</t>
  </si>
  <si>
    <t>公益性岗位住房公积金</t>
  </si>
  <si>
    <t>30305</t>
  </si>
  <si>
    <t>生活补助</t>
  </si>
  <si>
    <t>530926231100001449016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</si>
  <si>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</si>
  <si>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</si>
  <si>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</si>
  <si>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</si>
  <si>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</si>
  <si>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</si>
  <si>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</si>
  <si>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</si>
  <si>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</si>
  <si>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</si>
  <si>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</si>
  <si>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</si>
  <si>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530926251100003821150</t>
  </si>
  <si>
    <t>30226</t>
  </si>
  <si>
    <t>劳务费</t>
  </si>
  <si>
    <t>勤工俭学专项资金</t>
  </si>
  <si>
    <t>530926251100003828487</t>
  </si>
  <si>
    <t>县级配套学生资助专项资金</t>
  </si>
  <si>
    <t>民生类</t>
  </si>
  <si>
    <t>530926251100003821239</t>
  </si>
  <si>
    <t>30308</t>
  </si>
  <si>
    <t>助学金</t>
  </si>
  <si>
    <t>自有专项资金</t>
  </si>
  <si>
    <t>530926251100003821479</t>
  </si>
  <si>
    <t>自有资金食堂伙食费资金</t>
  </si>
  <si>
    <t>530926251100003821251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</si>
  <si>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</si>
  <si>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</si>
  <si>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</si>
  <si>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</si>
  <si>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</si>
  <si>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</si>
  <si>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</si>
  <si>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</si>
  <si>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</si>
  <si>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</si>
  <si>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</si>
  <si>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按时发放资金，专款专用。</t>
  </si>
  <si>
    <t>产出指标</t>
  </si>
  <si>
    <t>数量指标</t>
  </si>
  <si>
    <t>课后服务学生人数</t>
  </si>
  <si>
    <t>&gt;=</t>
  </si>
  <si>
    <t>3039</t>
  </si>
  <si>
    <t>人</t>
  </si>
  <si>
    <t>定量指标</t>
  </si>
  <si>
    <t>义务教育阶段课后延时服务专项资金</t>
  </si>
  <si>
    <t>参与课后服务学校数</t>
  </si>
  <si>
    <t>=</t>
  </si>
  <si>
    <t>12</t>
  </si>
  <si>
    <t>所</t>
  </si>
  <si>
    <t>质量指标</t>
  </si>
  <si>
    <t>课后服务学生覆盖率</t>
  </si>
  <si>
    <t>100</t>
  </si>
  <si>
    <t>%</t>
  </si>
  <si>
    <t>获得补助教师覆盖率</t>
  </si>
  <si>
    <t>时效指标</t>
  </si>
  <si>
    <t>课后延时发放及时率</t>
  </si>
  <si>
    <t>90</t>
  </si>
  <si>
    <t>效益指标</t>
  </si>
  <si>
    <t>社会效益</t>
  </si>
  <si>
    <t>促进学生全面发展</t>
  </si>
  <si>
    <t>有效</t>
  </si>
  <si>
    <t>减轻学生和家长负担</t>
  </si>
  <si>
    <t>95</t>
  </si>
  <si>
    <t>满意度指标</t>
  </si>
  <si>
    <t>服务对象满意度</t>
  </si>
  <si>
    <t>学校和老师满意度</t>
  </si>
  <si>
    <t>家长和学生满意度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</si>
  <si>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</si>
  <si>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</si>
  <si>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</si>
  <si>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10</t>
  </si>
  <si>
    <t>国家助学金受助人数</t>
  </si>
  <si>
    <t>204</t>
  </si>
  <si>
    <t>学生资助金覆盖率</t>
  </si>
  <si>
    <t>资金到位及时率</t>
  </si>
  <si>
    <t>成本指标</t>
  </si>
  <si>
    <t>经济成本指标</t>
  </si>
  <si>
    <t>25650</t>
  </si>
  <si>
    <t>元</t>
  </si>
  <si>
    <t>政策的知晓度</t>
  </si>
  <si>
    <t>98</t>
  </si>
  <si>
    <t>15</t>
  </si>
  <si>
    <t>可持续影响</t>
  </si>
  <si>
    <t>家庭贫困学生入学率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</si>
  <si>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</si>
  <si>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</si>
  <si>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</si>
  <si>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</si>
  <si>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</si>
  <si>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</si>
  <si>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</si>
  <si>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</si>
  <si>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</si>
  <si>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</si>
  <si>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</si>
  <si>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定性指标</t>
  </si>
  <si>
    <t>学生和家长满意度</t>
  </si>
  <si>
    <t>85</t>
  </si>
  <si>
    <t>学生和家长的满意度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</si>
  <si>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</si>
  <si>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</si>
  <si>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</si>
  <si>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</si>
  <si>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</si>
  <si>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</si>
  <si>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</si>
  <si>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</si>
  <si>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</si>
  <si>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改善办学条件</t>
  </si>
  <si>
    <t>学员满意度</t>
  </si>
  <si>
    <t>按时拨付资金，保障学校食堂正常运营。</t>
  </si>
  <si>
    <t>开展勤工俭学学校数</t>
  </si>
  <si>
    <t>1.00</t>
  </si>
  <si>
    <t>开展勤工俭学活动学生数</t>
  </si>
  <si>
    <t>714</t>
  </si>
  <si>
    <t>经费使用规范性</t>
  </si>
  <si>
    <t>资金当年到位率</t>
  </si>
  <si>
    <t>提升食堂管理</t>
  </si>
  <si>
    <t>学校、学生、家长满意度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</si>
  <si>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</si>
  <si>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</si>
  <si>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</si>
  <si>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</si>
  <si>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</si>
  <si>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</si>
  <si>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</si>
  <si>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</si>
  <si>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</si>
  <si>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</si>
  <si>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</si>
  <si>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</si>
  <si>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</si>
  <si>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</si>
  <si>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</si>
  <si>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</si>
  <si>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</si>
  <si>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</si>
  <si>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</si>
  <si>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</si>
  <si>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</si>
  <si>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</si>
  <si>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</si>
  <si>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</si>
  <si>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</si>
  <si>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</si>
  <si>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</si>
  <si>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</si>
  <si>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</si>
  <si>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</si>
  <si>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</si>
  <si>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</si>
  <si>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</si>
  <si>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</si>
  <si>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</si>
  <si>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</si>
  <si>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</si>
  <si>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</si>
  <si>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注：因本单位没有转移支付补助项目支出预算，故本表无数据。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</si>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</sst>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8" fillId="0" borderId="7" xfId="0" applyFont="1" applyBorder="1" applyAlignment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12" fillId="0" borderId="14" xfId="0" applyNumberFormat="1" applyFont="1" applyBorder="1" applyAlignment="1" applyProtection="1">
      <alignment horizontal="right" vertical="center"/>
    </xf>
    <xf numFmtId="176" fontId="13" fillId="0" borderId="0" xfId="0" applyNumberFormat="1" applyFont="1" applyAlignment="1" applyProtection="1">
      <alignment horizontal="left" vertical="center"/>
    </xf>
    <xf numFmtId="0" fontId="2" fillId="0" borderId="0" xfId="0" applyFo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7" fillId="0" borderId="6" xfId="0" applyFont="1" applyBorder="1" applyAlignment="1">
      <alignment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176" fontId="18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9" fillId="0" borderId="0" xfId="0" applyFont="1" applyProtection="1">
      <alignment vertical="top"/>
    </xf>
    <xf numFmtId="0" fontId="22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5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7" workbookViewId="0">
      <selection activeCell="D33" sqref="D33"/>
    </sheetView>
  </sheetViews>
  <sheetFormatPr defaultColWidth="9.13636363636364" defaultRowHeight="12" customHeight="1" outlineLevelCol="3"/>
  <cols>
    <col min="1" max="1" width="31.8545454545455" customWidth="1"/>
    <col min="2" max="2" width="35.5727272727273" customWidth="1"/>
    <col min="3" max="3" width="36.5727272727273" customWidth="1"/>
    <col min="4" max="4" width="33.8545454545455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6"/>
      <c r="C2" s="196"/>
      <c r="D2" s="196"/>
    </row>
    <row r="3" ht="18.75" customHeight="1" spans="1:4">
      <c r="A3" s="40" t="str">
        <f>"单位名称："&amp;"耿马傣族佤族自治县大兴中学"</f>
        <v>单位名称：耿马傣族佤族自治县大兴中学</v>
      </c>
      <c r="B3" s="197"/>
      <c r="C3" s="19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5386935.11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198" t="s">
        <v>14</v>
      </c>
      <c r="B11" s="23">
        <v>921000</v>
      </c>
      <c r="C11" s="157" t="s">
        <v>15</v>
      </c>
      <c r="D11" s="23">
        <v>4557693.97</v>
      </c>
    </row>
    <row r="12" ht="18.75" customHeight="1" spans="1:4">
      <c r="A12" s="160" t="s">
        <v>16</v>
      </c>
      <c r="B12" s="23"/>
      <c r="C12" s="159" t="s">
        <v>17</v>
      </c>
      <c r="D12" s="23"/>
    </row>
    <row r="13" ht="18.75" customHeight="1" spans="1:4">
      <c r="A13" s="160" t="s">
        <v>18</v>
      </c>
      <c r="B13" s="23"/>
      <c r="C13" s="159" t="s">
        <v>19</v>
      </c>
      <c r="D13" s="23"/>
    </row>
    <row r="14" ht="18.75" customHeight="1" spans="1:4">
      <c r="A14" s="160" t="s">
        <v>20</v>
      </c>
      <c r="B14" s="23"/>
      <c r="C14" s="159" t="s">
        <v>21</v>
      </c>
      <c r="D14" s="23">
        <v>465820.8</v>
      </c>
    </row>
    <row r="15" ht="18.75" customHeight="1" spans="1:4">
      <c r="A15" s="160" t="s">
        <v>22</v>
      </c>
      <c r="B15" s="23"/>
      <c r="C15" s="159" t="s">
        <v>23</v>
      </c>
      <c r="D15" s="23">
        <v>220054.74</v>
      </c>
    </row>
    <row r="16" ht="18.75" customHeight="1" spans="1:4">
      <c r="A16" s="160" t="s">
        <v>24</v>
      </c>
      <c r="B16" s="23">
        <v>921000</v>
      </c>
      <c r="C16" s="160" t="s">
        <v>25</v>
      </c>
      <c r="D16" s="23"/>
    </row>
    <row r="17" ht="18.75" customHeight="1" spans="1:4">
      <c r="A17" s="160" t="s">
        <v>26</v>
      </c>
      <c r="B17" s="23"/>
      <c r="C17" s="160" t="s">
        <v>27</v>
      </c>
      <c r="D17" s="23"/>
    </row>
    <row r="18" ht="18.75" customHeight="1" spans="1:4">
      <c r="A18" s="161" t="s">
        <v>26</v>
      </c>
      <c r="B18" s="23"/>
      <c r="C18" s="159" t="s">
        <v>28</v>
      </c>
      <c r="D18" s="23"/>
    </row>
    <row r="19" ht="18.75" customHeight="1" spans="1:4">
      <c r="A19" s="161" t="s">
        <v>26</v>
      </c>
      <c r="B19" s="23"/>
      <c r="C19" s="159" t="s">
        <v>29</v>
      </c>
      <c r="D19" s="23"/>
    </row>
    <row r="20" ht="18.75" customHeight="1" spans="1:4">
      <c r="A20" s="161" t="s">
        <v>26</v>
      </c>
      <c r="B20" s="23"/>
      <c r="C20" s="159" t="s">
        <v>30</v>
      </c>
      <c r="D20" s="23"/>
    </row>
    <row r="21" ht="18.75" customHeight="1" spans="1:4">
      <c r="A21" s="161" t="s">
        <v>26</v>
      </c>
      <c r="B21" s="23"/>
      <c r="C21" s="159" t="s">
        <v>31</v>
      </c>
      <c r="D21" s="23"/>
    </row>
    <row r="22" ht="18.75" customHeight="1" spans="1:4">
      <c r="A22" s="161" t="s">
        <v>26</v>
      </c>
      <c r="B22" s="23"/>
      <c r="C22" s="159" t="s">
        <v>32</v>
      </c>
      <c r="D22" s="23"/>
    </row>
    <row r="23" ht="18.75" customHeight="1" spans="1:4">
      <c r="A23" s="161" t="s">
        <v>26</v>
      </c>
      <c r="B23" s="23"/>
      <c r="C23" s="159" t="s">
        <v>33</v>
      </c>
      <c r="D23" s="23"/>
    </row>
    <row r="24" ht="18.75" customHeight="1" spans="1:4">
      <c r="A24" s="161" t="s">
        <v>26</v>
      </c>
      <c r="B24" s="23"/>
      <c r="C24" s="159" t="s">
        <v>34</v>
      </c>
      <c r="D24" s="23"/>
    </row>
    <row r="25" ht="18.75" customHeight="1" spans="1:4">
      <c r="A25" s="161" t="s">
        <v>26</v>
      </c>
      <c r="B25" s="23"/>
      <c r="C25" s="159" t="s">
        <v>35</v>
      </c>
      <c r="D25" s="23">
        <v>349365.6</v>
      </c>
    </row>
    <row r="26" ht="18.75" customHeight="1" spans="1:4">
      <c r="A26" s="161" t="s">
        <v>26</v>
      </c>
      <c r="B26" s="23"/>
      <c r="C26" s="159" t="s">
        <v>36</v>
      </c>
      <c r="D26" s="23"/>
    </row>
    <row r="27" ht="18.75" customHeight="1" spans="1:4">
      <c r="A27" s="161" t="s">
        <v>26</v>
      </c>
      <c r="B27" s="23"/>
      <c r="C27" s="159" t="s">
        <v>37</v>
      </c>
      <c r="D27" s="23"/>
    </row>
    <row r="28" ht="18.75" customHeight="1" spans="1:4">
      <c r="A28" s="161" t="s">
        <v>26</v>
      </c>
      <c r="B28" s="23"/>
      <c r="C28" s="159" t="s">
        <v>38</v>
      </c>
      <c r="D28" s="23"/>
    </row>
    <row r="29" ht="18.75" customHeight="1" spans="1:4">
      <c r="A29" s="161" t="s">
        <v>26</v>
      </c>
      <c r="B29" s="23"/>
      <c r="C29" s="159" t="s">
        <v>39</v>
      </c>
      <c r="D29" s="23"/>
    </row>
    <row r="30" ht="18.75" customHeight="1" spans="1:4">
      <c r="A30" s="162" t="s">
        <v>26</v>
      </c>
      <c r="B30" s="23"/>
      <c r="C30" s="160" t="s">
        <v>40</v>
      </c>
      <c r="D30" s="23">
        <v>721000</v>
      </c>
    </row>
    <row r="31" ht="18.75" customHeight="1" spans="1:4">
      <c r="A31" s="162" t="s">
        <v>26</v>
      </c>
      <c r="B31" s="23"/>
      <c r="C31" s="160" t="s">
        <v>41</v>
      </c>
      <c r="D31" s="23"/>
    </row>
    <row r="32" ht="18.75" customHeight="1" spans="1:4">
      <c r="A32" s="162" t="s">
        <v>26</v>
      </c>
      <c r="B32" s="23"/>
      <c r="C32" s="160" t="s">
        <v>42</v>
      </c>
      <c r="D32" s="23"/>
    </row>
    <row r="33" ht="18.75" customHeight="1" spans="1:4">
      <c r="A33" s="199" t="s">
        <v>43</v>
      </c>
      <c r="B33" s="163">
        <f>SUM(B7:B11)</f>
        <v>6307935.11</v>
      </c>
      <c r="C33" s="200" t="s">
        <v>44</v>
      </c>
      <c r="D33" s="163">
        <v>6313935.11</v>
      </c>
    </row>
    <row r="34" ht="18.75" customHeight="1" spans="1:4">
      <c r="A34" s="201" t="s">
        <v>45</v>
      </c>
      <c r="B34" s="23">
        <v>6000</v>
      </c>
      <c r="C34" s="129" t="s">
        <v>46</v>
      </c>
      <c r="D34" s="23"/>
    </row>
    <row r="35" ht="18.75" customHeight="1" spans="1:4">
      <c r="A35" s="201" t="s">
        <v>47</v>
      </c>
      <c r="B35" s="23"/>
      <c r="C35" s="129" t="s">
        <v>47</v>
      </c>
      <c r="D35" s="23"/>
    </row>
    <row r="36" ht="18.75" customHeight="1" spans="1:4">
      <c r="A36" s="201" t="s">
        <v>48</v>
      </c>
      <c r="B36" s="23">
        <v>6000</v>
      </c>
      <c r="C36" s="129" t="s">
        <v>49</v>
      </c>
      <c r="D36" s="23"/>
    </row>
    <row r="37" ht="18.75" customHeight="1" spans="1:4">
      <c r="A37" s="202" t="s">
        <v>50</v>
      </c>
      <c r="B37" s="163">
        <f t="shared" ref="B37:D37" si="0">B33+B34</f>
        <v>6313935.11</v>
      </c>
      <c r="C37" s="200" t="s">
        <v>51</v>
      </c>
      <c r="D37" s="163">
        <f t="shared" si="0"/>
        <v>6313935.11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zoomScale="80" zoomScaleNormal="80" workbookViewId="0">
      <selection activeCell="E8" sqref="E8"/>
    </sheetView>
  </sheetViews>
  <sheetFormatPr defaultColWidth="9.13636363636364" defaultRowHeight="14.25" customHeight="1"/>
  <cols>
    <col min="1" max="1" width="21.1363636363636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ht="15" customHeight="1" spans="10:19">
      <c r="J1" s="189"/>
      <c r="O1" s="66"/>
      <c r="P1" s="66"/>
      <c r="Q1" s="66"/>
      <c r="R1" s="66"/>
      <c r="S1" s="37" t="s">
        <v>52</v>
      </c>
    </row>
    <row r="2" ht="57.75" customHeight="1" spans="1:19">
      <c r="A2" s="125" t="str">
        <f>"2025"&amp;"年部门收入预算表"</f>
        <v>2025年部门收入预算表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90"/>
      <c r="P2" s="190"/>
      <c r="Q2" s="190"/>
      <c r="R2" s="190"/>
      <c r="S2" s="190"/>
    </row>
    <row r="3" ht="18.75" customHeight="1" spans="1:19">
      <c r="A3" s="40" t="str">
        <f>"单位名称："&amp;"耿马傣族佤族自治县大兴中学"</f>
        <v>单位名称：耿马傣族佤族自治县大兴中学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5" t="s">
        <v>53</v>
      </c>
      <c r="B4" s="176" t="s">
        <v>54</v>
      </c>
      <c r="C4" s="176" t="s">
        <v>55</v>
      </c>
      <c r="D4" s="177" t="s">
        <v>56</v>
      </c>
      <c r="E4" s="178"/>
      <c r="F4" s="178"/>
      <c r="G4" s="178"/>
      <c r="H4" s="178"/>
      <c r="I4" s="178"/>
      <c r="J4" s="191"/>
      <c r="K4" s="178"/>
      <c r="L4" s="178"/>
      <c r="M4" s="178"/>
      <c r="N4" s="192"/>
      <c r="O4" s="177" t="s">
        <v>45</v>
      </c>
      <c r="P4" s="177"/>
      <c r="Q4" s="177"/>
      <c r="R4" s="177"/>
      <c r="S4" s="195"/>
    </row>
    <row r="5" ht="18.75" customHeight="1" spans="1:19">
      <c r="A5" s="179"/>
      <c r="B5" s="180"/>
      <c r="C5" s="180"/>
      <c r="D5" s="181" t="s">
        <v>57</v>
      </c>
      <c r="E5" s="181" t="s">
        <v>58</v>
      </c>
      <c r="F5" s="181" t="s">
        <v>59</v>
      </c>
      <c r="G5" s="181" t="s">
        <v>60</v>
      </c>
      <c r="H5" s="181" t="s">
        <v>61</v>
      </c>
      <c r="I5" s="193" t="s">
        <v>62</v>
      </c>
      <c r="J5" s="193"/>
      <c r="K5" s="193"/>
      <c r="L5" s="193"/>
      <c r="M5" s="193"/>
      <c r="N5" s="184"/>
      <c r="O5" s="181" t="s">
        <v>57</v>
      </c>
      <c r="P5" s="181" t="s">
        <v>58</v>
      </c>
      <c r="Q5" s="181" t="s">
        <v>59</v>
      </c>
      <c r="R5" s="181" t="s">
        <v>60</v>
      </c>
      <c r="S5" s="181" t="s">
        <v>63</v>
      </c>
    </row>
    <row r="6" ht="18.75" customHeight="1" spans="1:19">
      <c r="A6" s="182"/>
      <c r="B6" s="183"/>
      <c r="C6" s="183"/>
      <c r="D6" s="184"/>
      <c r="E6" s="184"/>
      <c r="F6" s="184"/>
      <c r="G6" s="184"/>
      <c r="H6" s="184"/>
      <c r="I6" s="183" t="s">
        <v>57</v>
      </c>
      <c r="J6" s="183" t="s">
        <v>64</v>
      </c>
      <c r="K6" s="183" t="s">
        <v>65</v>
      </c>
      <c r="L6" s="183" t="s">
        <v>66</v>
      </c>
      <c r="M6" s="183" t="s">
        <v>67</v>
      </c>
      <c r="N6" s="183" t="s">
        <v>68</v>
      </c>
      <c r="O6" s="194"/>
      <c r="P6" s="194"/>
      <c r="Q6" s="194"/>
      <c r="R6" s="194"/>
      <c r="S6" s="18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5" t="s">
        <v>69</v>
      </c>
      <c r="B8" s="186" t="s">
        <v>70</v>
      </c>
      <c r="C8" s="23">
        <v>6313935.11</v>
      </c>
      <c r="D8" s="23">
        <v>6307935.11</v>
      </c>
      <c r="E8" s="23">
        <v>5386935.11</v>
      </c>
      <c r="F8" s="23"/>
      <c r="G8" s="23"/>
      <c r="H8" s="23"/>
      <c r="I8" s="23">
        <v>921000</v>
      </c>
      <c r="J8" s="23"/>
      <c r="K8" s="23"/>
      <c r="L8" s="23"/>
      <c r="M8" s="23"/>
      <c r="N8" s="23">
        <v>921000</v>
      </c>
      <c r="O8" s="23">
        <v>6000</v>
      </c>
      <c r="P8" s="23"/>
      <c r="Q8" s="23"/>
      <c r="R8" s="23"/>
      <c r="S8" s="23">
        <v>6000</v>
      </c>
    </row>
    <row r="9" ht="18.75" customHeight="1" spans="1:19">
      <c r="A9" s="187" t="s">
        <v>55</v>
      </c>
      <c r="B9" s="188"/>
      <c r="C9" s="23">
        <v>6313935.11</v>
      </c>
      <c r="D9" s="23">
        <v>6307935.11</v>
      </c>
      <c r="E9" s="23">
        <v>5386935.11</v>
      </c>
      <c r="F9" s="23"/>
      <c r="G9" s="23"/>
      <c r="H9" s="23"/>
      <c r="I9" s="23">
        <v>921000</v>
      </c>
      <c r="J9" s="23"/>
      <c r="K9" s="23"/>
      <c r="L9" s="23"/>
      <c r="M9" s="23"/>
      <c r="N9" s="23">
        <v>921000</v>
      </c>
      <c r="O9" s="23">
        <v>6000</v>
      </c>
      <c r="P9" s="23"/>
      <c r="Q9" s="23"/>
      <c r="R9" s="23"/>
      <c r="S9" s="23">
        <v>6000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topLeftCell="F4" workbookViewId="0">
      <selection activeCell="O25" sqref="O25"/>
    </sheetView>
  </sheetViews>
  <sheetFormatPr defaultColWidth="9.13636363636364" defaultRowHeight="14.25" customHeight="1"/>
  <cols>
    <col min="1" max="1" width="14.2818181818182" customWidth="1"/>
    <col min="2" max="2" width="37.7090909090909" customWidth="1"/>
    <col min="3" max="6" width="19.1363636363636" customWidth="1"/>
    <col min="7" max="8" width="19" customWidth="1"/>
    <col min="9" max="9" width="18.8545454545455" customWidth="1"/>
    <col min="10" max="11" width="19" customWidth="1"/>
    <col min="12" max="14" width="18.8545454545455" customWidth="1"/>
    <col min="15" max="15" width="19" customWidth="1"/>
  </cols>
  <sheetData>
    <row r="1" ht="15" customHeight="1" spans="1:15">
      <c r="A1" s="1"/>
      <c r="B1" s="1"/>
      <c r="C1" s="1"/>
      <c r="D1" s="165"/>
      <c r="E1" s="1"/>
      <c r="F1" s="1"/>
      <c r="G1" s="1"/>
      <c r="H1" s="165"/>
      <c r="I1" s="1"/>
      <c r="J1" s="165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ht="18.75" customHeight="1" spans="1:15">
      <c r="A3" s="167" t="str">
        <f>"单位名称："&amp;"耿马傣族佤族自治县大兴中学"</f>
        <v>单位名称：耿马傣族佤族自治县大兴中学</v>
      </c>
      <c r="B3" s="168"/>
      <c r="C3" s="61"/>
      <c r="D3" s="28"/>
      <c r="E3" s="61"/>
      <c r="F3" s="61"/>
      <c r="G3" s="61"/>
      <c r="H3" s="28"/>
      <c r="I3" s="61"/>
      <c r="J3" s="28"/>
      <c r="K3" s="61"/>
      <c r="L3" s="61"/>
      <c r="M3" s="173"/>
      <c r="N3" s="173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4" t="s">
        <v>84</v>
      </c>
      <c r="C7" s="23">
        <v>4557693.97</v>
      </c>
      <c r="D7" s="23">
        <v>4351693.97</v>
      </c>
      <c r="E7" s="23">
        <v>4309422.09</v>
      </c>
      <c r="F7" s="23">
        <v>42271.88</v>
      </c>
      <c r="G7" s="23"/>
      <c r="H7" s="23"/>
      <c r="I7" s="23"/>
      <c r="J7" s="23">
        <v>206000</v>
      </c>
      <c r="K7" s="23"/>
      <c r="L7" s="23"/>
      <c r="M7" s="23"/>
      <c r="N7" s="23"/>
      <c r="O7" s="23">
        <v>206000</v>
      </c>
    </row>
    <row r="8" ht="18.75" customHeight="1" spans="1:15">
      <c r="A8" s="169" t="s">
        <v>85</v>
      </c>
      <c r="B8" s="170" t="str">
        <f>"  "&amp;"普通教育"</f>
        <v>  普通教育</v>
      </c>
      <c r="C8" s="23">
        <v>4367421.97</v>
      </c>
      <c r="D8" s="23">
        <v>4161421.97</v>
      </c>
      <c r="E8" s="23">
        <v>4119150.09</v>
      </c>
      <c r="F8" s="23">
        <v>42271.88</v>
      </c>
      <c r="G8" s="23"/>
      <c r="H8" s="23"/>
      <c r="I8" s="23"/>
      <c r="J8" s="23">
        <v>206000</v>
      </c>
      <c r="K8" s="23"/>
      <c r="L8" s="23"/>
      <c r="M8" s="23"/>
      <c r="N8" s="23"/>
      <c r="O8" s="23">
        <v>206000</v>
      </c>
    </row>
    <row r="9" ht="18.75" customHeight="1" spans="1:15">
      <c r="A9" s="169" t="s">
        <v>86</v>
      </c>
      <c r="B9" s="170" t="str">
        <f>"    "&amp;"初中教育"</f>
        <v>    初中教育</v>
      </c>
      <c r="C9" s="23">
        <v>4367421.97</v>
      </c>
      <c r="D9" s="23">
        <v>4161421.97</v>
      </c>
      <c r="E9" s="23">
        <v>4119150.09</v>
      </c>
      <c r="F9" s="23">
        <v>42271.88</v>
      </c>
      <c r="G9" s="23"/>
      <c r="H9" s="23"/>
      <c r="I9" s="23"/>
      <c r="J9" s="23">
        <v>206000</v>
      </c>
      <c r="K9" s="23"/>
      <c r="L9" s="23"/>
      <c r="M9" s="23"/>
      <c r="N9" s="23"/>
      <c r="O9" s="23">
        <v>206000</v>
      </c>
    </row>
    <row r="10" ht="18.75" customHeight="1" spans="1:15">
      <c r="A10" s="169" t="s">
        <v>87</v>
      </c>
      <c r="B10" s="170" t="str">
        <f>"  "&amp;"教育费附加安排的支出"</f>
        <v>  教育费附加安排的支出</v>
      </c>
      <c r="C10" s="23">
        <v>190272</v>
      </c>
      <c r="D10" s="23">
        <v>190272</v>
      </c>
      <c r="E10" s="23">
        <v>190272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9" t="s">
        <v>88</v>
      </c>
      <c r="B11" s="170" t="str">
        <f>"    "&amp;"其他教育费附加安排的支出"</f>
        <v>    其他教育费附加安排的支出</v>
      </c>
      <c r="C11" s="23">
        <v>190272</v>
      </c>
      <c r="D11" s="23">
        <v>190272</v>
      </c>
      <c r="E11" s="23">
        <v>190272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9" t="s">
        <v>89</v>
      </c>
      <c r="B12" s="154" t="s">
        <v>90</v>
      </c>
      <c r="C12" s="23">
        <v>465820.8</v>
      </c>
      <c r="D12" s="23">
        <v>465820.8</v>
      </c>
      <c r="E12" s="23">
        <v>465820.8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9" t="s">
        <v>91</v>
      </c>
      <c r="B13" s="170" t="str">
        <f>"  "&amp;"行政事业单位养老支出"</f>
        <v>  行政事业单位养老支出</v>
      </c>
      <c r="C13" s="23">
        <v>465820.8</v>
      </c>
      <c r="D13" s="23">
        <v>465820.8</v>
      </c>
      <c r="E13" s="23">
        <v>465820.8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9" t="s">
        <v>92</v>
      </c>
      <c r="B14" s="170" t="str">
        <f>"    "&amp;"机关事业单位基本养老保险缴费支出"</f>
        <v>    机关事业单位基本养老保险缴费支出</v>
      </c>
      <c r="C14" s="23">
        <v>465820.8</v>
      </c>
      <c r="D14" s="23">
        <v>465820.8</v>
      </c>
      <c r="E14" s="23">
        <v>465820.8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29" t="s">
        <v>93</v>
      </c>
      <c r="B15" s="154" t="s">
        <v>94</v>
      </c>
      <c r="C15" s="23">
        <v>220054.74</v>
      </c>
      <c r="D15" s="23">
        <v>220054.74</v>
      </c>
      <c r="E15" s="23">
        <v>220054.74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9" t="s">
        <v>95</v>
      </c>
      <c r="B16" s="170" t="str">
        <f>"  "&amp;"行政事业单位医疗"</f>
        <v>  行政事业单位医疗</v>
      </c>
      <c r="C16" s="23">
        <v>220054.74</v>
      </c>
      <c r="D16" s="23">
        <v>220054.74</v>
      </c>
      <c r="E16" s="23">
        <v>220054.74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9" t="s">
        <v>96</v>
      </c>
      <c r="B17" s="170" t="str">
        <f>"    "&amp;"事业单位医疗"</f>
        <v>    事业单位医疗</v>
      </c>
      <c r="C17" s="23">
        <v>206707.98</v>
      </c>
      <c r="D17" s="23">
        <v>206707.98</v>
      </c>
      <c r="E17" s="23">
        <v>206707.98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9" t="s">
        <v>97</v>
      </c>
      <c r="B18" s="170" t="str">
        <f>"    "&amp;"其他行政事业单位医疗支出"</f>
        <v>    其他行政事业单位医疗支出</v>
      </c>
      <c r="C18" s="23">
        <v>13346.76</v>
      </c>
      <c r="D18" s="23">
        <v>13346.76</v>
      </c>
      <c r="E18" s="23">
        <v>13346.76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9" t="s">
        <v>98</v>
      </c>
      <c r="B19" s="154" t="s">
        <v>99</v>
      </c>
      <c r="C19" s="23">
        <v>349365.6</v>
      </c>
      <c r="D19" s="23">
        <v>349365.6</v>
      </c>
      <c r="E19" s="23">
        <v>349365.6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9" t="s">
        <v>100</v>
      </c>
      <c r="B20" s="170" t="str">
        <f>"  "&amp;"住房改革支出"</f>
        <v>  住房改革支出</v>
      </c>
      <c r="C20" s="23">
        <v>349365.6</v>
      </c>
      <c r="D20" s="23">
        <v>349365.6</v>
      </c>
      <c r="E20" s="23">
        <v>349365.6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9" t="s">
        <v>101</v>
      </c>
      <c r="B21" s="170" t="str">
        <f>"    "&amp;"住房公积金"</f>
        <v>    住房公积金</v>
      </c>
      <c r="C21" s="23">
        <v>349365.6</v>
      </c>
      <c r="D21" s="23">
        <v>349365.6</v>
      </c>
      <c r="E21" s="23">
        <v>349365.6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9" t="s">
        <v>102</v>
      </c>
      <c r="B22" s="154" t="s">
        <v>82</v>
      </c>
      <c r="C22" s="23">
        <v>721000</v>
      </c>
      <c r="D22" s="23"/>
      <c r="E22" s="23"/>
      <c r="F22" s="23"/>
      <c r="G22" s="23"/>
      <c r="H22" s="23"/>
      <c r="I22" s="23"/>
      <c r="J22" s="23">
        <v>721000</v>
      </c>
      <c r="K22" s="23"/>
      <c r="L22" s="23"/>
      <c r="M22" s="23"/>
      <c r="N22" s="23"/>
      <c r="O22" s="23">
        <v>721000</v>
      </c>
    </row>
    <row r="23" ht="18.75" customHeight="1" spans="1:15">
      <c r="A23" s="169" t="s">
        <v>103</v>
      </c>
      <c r="B23" s="170" t="str">
        <f>"  "&amp;"其他支出"</f>
        <v>  其他支出</v>
      </c>
      <c r="C23" s="23">
        <v>721000</v>
      </c>
      <c r="D23" s="23"/>
      <c r="E23" s="23"/>
      <c r="F23" s="23"/>
      <c r="G23" s="23"/>
      <c r="H23" s="23"/>
      <c r="I23" s="23"/>
      <c r="J23" s="23">
        <v>721000</v>
      </c>
      <c r="K23" s="23"/>
      <c r="L23" s="23"/>
      <c r="M23" s="23"/>
      <c r="N23" s="23"/>
      <c r="O23" s="23">
        <v>721000</v>
      </c>
    </row>
    <row r="24" ht="18.75" customHeight="1" spans="1:15">
      <c r="A24" s="169" t="s">
        <v>104</v>
      </c>
      <c r="B24" s="170" t="str">
        <f>"    "&amp;"其他支出"</f>
        <v>    其他支出</v>
      </c>
      <c r="C24" s="23">
        <v>721000</v>
      </c>
      <c r="D24" s="23"/>
      <c r="E24" s="23"/>
      <c r="F24" s="23"/>
      <c r="G24" s="23"/>
      <c r="H24" s="23"/>
      <c r="I24" s="23"/>
      <c r="J24" s="23">
        <v>721000</v>
      </c>
      <c r="K24" s="23"/>
      <c r="L24" s="23"/>
      <c r="M24" s="23"/>
      <c r="N24" s="23"/>
      <c r="O24" s="23">
        <v>721000</v>
      </c>
    </row>
    <row r="25" ht="18.75" customHeight="1" spans="1:15">
      <c r="A25" s="171" t="s">
        <v>105</v>
      </c>
      <c r="B25" s="172" t="s">
        <v>105</v>
      </c>
      <c r="C25" s="23">
        <v>6313935.11</v>
      </c>
      <c r="D25" s="23">
        <v>5386935.11</v>
      </c>
      <c r="E25" s="23">
        <v>5344663.23</v>
      </c>
      <c r="F25" s="23">
        <v>42271.88</v>
      </c>
      <c r="G25" s="23"/>
      <c r="H25" s="23"/>
      <c r="I25" s="23"/>
      <c r="J25" s="23">
        <v>927000</v>
      </c>
      <c r="K25" s="23"/>
      <c r="L25" s="23"/>
      <c r="M25" s="23"/>
      <c r="N25" s="23"/>
      <c r="O25" s="23">
        <v>927000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13" workbookViewId="0">
      <selection activeCell="D35" sqref="D35"/>
    </sheetView>
  </sheetViews>
  <sheetFormatPr defaultColWidth="9.13636363636364" defaultRowHeight="14.25" customHeight="1" outlineLevelCol="3"/>
  <cols>
    <col min="1" max="1" width="39.2818181818182" customWidth="1"/>
    <col min="2" max="2" width="30.8545454545455" customWidth="1"/>
    <col min="3" max="3" width="35.8545454545455" customWidth="1"/>
    <col min="4" max="4" width="29.8545454545455" customWidth="1"/>
  </cols>
  <sheetData>
    <row r="1" ht="15" customHeight="1" spans="1:4">
      <c r="A1" s="1"/>
      <c r="B1" s="1"/>
      <c r="C1" s="1"/>
      <c r="D1" s="38" t="s">
        <v>106</v>
      </c>
    </row>
    <row r="2" ht="36" customHeight="1" spans="1:4">
      <c r="A2" s="5" t="str">
        <f>"2025"&amp;"年部门财政拨款收支预算总表"</f>
        <v>2025年部门财政拨款收支预算总表</v>
      </c>
      <c r="B2" s="152"/>
      <c r="C2" s="152"/>
      <c r="D2" s="152"/>
    </row>
    <row r="3" ht="18.75" customHeight="1" spans="1:4">
      <c r="A3" s="7" t="str">
        <f>"单位名称："&amp;"耿马傣族佤族自治县大兴中学"</f>
        <v>单位名称：耿马傣族佤族自治县大兴中学</v>
      </c>
      <c r="B3" s="153"/>
      <c r="C3" s="15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107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4" t="s">
        <v>108</v>
      </c>
      <c r="B7" s="23">
        <v>5386935.11</v>
      </c>
      <c r="C7" s="22" t="s">
        <v>109</v>
      </c>
      <c r="D7" s="23">
        <v>5386935.11</v>
      </c>
    </row>
    <row r="8" ht="18.75" customHeight="1" spans="1:4">
      <c r="A8" s="155" t="s">
        <v>110</v>
      </c>
      <c r="B8" s="23">
        <v>5386935.11</v>
      </c>
      <c r="C8" s="22" t="s">
        <v>111</v>
      </c>
      <c r="D8" s="23"/>
    </row>
    <row r="9" ht="18.75" customHeight="1" spans="1:4">
      <c r="A9" s="155" t="s">
        <v>112</v>
      </c>
      <c r="B9" s="23"/>
      <c r="C9" s="22" t="s">
        <v>113</v>
      </c>
      <c r="D9" s="23"/>
    </row>
    <row r="10" ht="18.75" customHeight="1" spans="1:4">
      <c r="A10" s="155" t="s">
        <v>114</v>
      </c>
      <c r="B10" s="23"/>
      <c r="C10" s="22" t="s">
        <v>115</v>
      </c>
      <c r="D10" s="23"/>
    </row>
    <row r="11" ht="18.75" customHeight="1" spans="1:4">
      <c r="A11" s="156" t="s">
        <v>116</v>
      </c>
      <c r="B11" s="23"/>
      <c r="C11" s="157" t="s">
        <v>117</v>
      </c>
      <c r="D11" s="23"/>
    </row>
    <row r="12" ht="18.75" customHeight="1" spans="1:4">
      <c r="A12" s="158" t="s">
        <v>110</v>
      </c>
      <c r="B12" s="23"/>
      <c r="C12" s="159" t="s">
        <v>118</v>
      </c>
      <c r="D12" s="23">
        <v>4351693.97</v>
      </c>
    </row>
    <row r="13" ht="18.75" customHeight="1" spans="1:4">
      <c r="A13" s="158" t="s">
        <v>112</v>
      </c>
      <c r="B13" s="23"/>
      <c r="C13" s="159" t="s">
        <v>119</v>
      </c>
      <c r="D13" s="23"/>
    </row>
    <row r="14" ht="18.75" customHeight="1" spans="1:4">
      <c r="A14" s="158" t="s">
        <v>114</v>
      </c>
      <c r="B14" s="23"/>
      <c r="C14" s="159" t="s">
        <v>120</v>
      </c>
      <c r="D14" s="23"/>
    </row>
    <row r="15" ht="18.75" customHeight="1" spans="1:4">
      <c r="A15" s="158" t="s">
        <v>26</v>
      </c>
      <c r="B15" s="23"/>
      <c r="C15" s="159" t="s">
        <v>121</v>
      </c>
      <c r="D15" s="23">
        <v>465820.8</v>
      </c>
    </row>
    <row r="16" ht="18.75" customHeight="1" spans="1:4">
      <c r="A16" s="158" t="s">
        <v>26</v>
      </c>
      <c r="B16" s="23" t="s">
        <v>26</v>
      </c>
      <c r="C16" s="159" t="s">
        <v>122</v>
      </c>
      <c r="D16" s="23">
        <v>220054.74</v>
      </c>
    </row>
    <row r="17" ht="18.75" customHeight="1" spans="1:4">
      <c r="A17" s="160" t="s">
        <v>26</v>
      </c>
      <c r="B17" s="23" t="s">
        <v>26</v>
      </c>
      <c r="C17" s="159" t="s">
        <v>123</v>
      </c>
      <c r="D17" s="23"/>
    </row>
    <row r="18" ht="18.75" customHeight="1" spans="1:4">
      <c r="A18" s="160" t="s">
        <v>26</v>
      </c>
      <c r="B18" s="23" t="s">
        <v>26</v>
      </c>
      <c r="C18" s="159" t="s">
        <v>124</v>
      </c>
      <c r="D18" s="23"/>
    </row>
    <row r="19" ht="18.75" customHeight="1" spans="1:4">
      <c r="A19" s="161" t="s">
        <v>26</v>
      </c>
      <c r="B19" s="23" t="s">
        <v>26</v>
      </c>
      <c r="C19" s="159" t="s">
        <v>125</v>
      </c>
      <c r="D19" s="23"/>
    </row>
    <row r="20" ht="18.75" customHeight="1" spans="1:4">
      <c r="A20" s="161" t="s">
        <v>26</v>
      </c>
      <c r="B20" s="23" t="s">
        <v>26</v>
      </c>
      <c r="C20" s="159" t="s">
        <v>126</v>
      </c>
      <c r="D20" s="23"/>
    </row>
    <row r="21" ht="18.75" customHeight="1" spans="1:4">
      <c r="A21" s="161" t="s">
        <v>26</v>
      </c>
      <c r="B21" s="23" t="s">
        <v>26</v>
      </c>
      <c r="C21" s="159" t="s">
        <v>127</v>
      </c>
      <c r="D21" s="23"/>
    </row>
    <row r="22" ht="18.75" customHeight="1" spans="1:4">
      <c r="A22" s="161" t="s">
        <v>26</v>
      </c>
      <c r="B22" s="23" t="s">
        <v>26</v>
      </c>
      <c r="C22" s="159" t="s">
        <v>128</v>
      </c>
      <c r="D22" s="23"/>
    </row>
    <row r="23" ht="18.75" customHeight="1" spans="1:4">
      <c r="A23" s="161" t="s">
        <v>26</v>
      </c>
      <c r="B23" s="23" t="s">
        <v>26</v>
      </c>
      <c r="C23" s="159" t="s">
        <v>129</v>
      </c>
      <c r="D23" s="23"/>
    </row>
    <row r="24" ht="18.75" customHeight="1" spans="1:4">
      <c r="A24" s="161" t="s">
        <v>26</v>
      </c>
      <c r="B24" s="23" t="s">
        <v>26</v>
      </c>
      <c r="C24" s="159" t="s">
        <v>130</v>
      </c>
      <c r="D24" s="23"/>
    </row>
    <row r="25" ht="18.75" customHeight="1" spans="1:4">
      <c r="A25" s="161" t="s">
        <v>26</v>
      </c>
      <c r="B25" s="23" t="s">
        <v>26</v>
      </c>
      <c r="C25" s="159" t="s">
        <v>131</v>
      </c>
      <c r="D25" s="23"/>
    </row>
    <row r="26" ht="18.75" customHeight="1" spans="1:4">
      <c r="A26" s="161" t="s">
        <v>26</v>
      </c>
      <c r="B26" s="23" t="s">
        <v>26</v>
      </c>
      <c r="C26" s="159" t="s">
        <v>132</v>
      </c>
      <c r="D26" s="23">
        <v>349365.6</v>
      </c>
    </row>
    <row r="27" ht="18.75" customHeight="1" spans="1:4">
      <c r="A27" s="161" t="s">
        <v>26</v>
      </c>
      <c r="B27" s="23" t="s">
        <v>26</v>
      </c>
      <c r="C27" s="159" t="s">
        <v>133</v>
      </c>
      <c r="D27" s="23"/>
    </row>
    <row r="28" ht="18.75" customHeight="1" spans="1:4">
      <c r="A28" s="161" t="s">
        <v>26</v>
      </c>
      <c r="B28" s="23" t="s">
        <v>26</v>
      </c>
      <c r="C28" s="159" t="s">
        <v>134</v>
      </c>
      <c r="D28" s="23"/>
    </row>
    <row r="29" ht="18.75" customHeight="1" spans="1:4">
      <c r="A29" s="161" t="s">
        <v>26</v>
      </c>
      <c r="B29" s="23" t="s">
        <v>26</v>
      </c>
      <c r="C29" s="159" t="s">
        <v>135</v>
      </c>
      <c r="D29" s="23"/>
    </row>
    <row r="30" ht="18.75" customHeight="1" spans="1:4">
      <c r="A30" s="161" t="s">
        <v>26</v>
      </c>
      <c r="B30" s="23" t="s">
        <v>26</v>
      </c>
      <c r="C30" s="159" t="s">
        <v>136</v>
      </c>
      <c r="D30" s="23"/>
    </row>
    <row r="31" ht="18.75" customHeight="1" spans="1:4">
      <c r="A31" s="162" t="s">
        <v>26</v>
      </c>
      <c r="B31" s="23" t="s">
        <v>26</v>
      </c>
      <c r="C31" s="159" t="s">
        <v>137</v>
      </c>
      <c r="D31" s="23"/>
    </row>
    <row r="32" ht="18.75" customHeight="1" spans="1:4">
      <c r="A32" s="162" t="s">
        <v>26</v>
      </c>
      <c r="B32" s="23" t="s">
        <v>26</v>
      </c>
      <c r="C32" s="159" t="s">
        <v>138</v>
      </c>
      <c r="D32" s="23"/>
    </row>
    <row r="33" ht="18.75" customHeight="1" spans="1:4">
      <c r="A33" s="162" t="s">
        <v>26</v>
      </c>
      <c r="B33" s="23" t="s">
        <v>26</v>
      </c>
      <c r="C33" s="159" t="s">
        <v>139</v>
      </c>
      <c r="D33" s="23"/>
    </row>
    <row r="34" ht="18.75" customHeight="1" spans="1:4">
      <c r="A34" s="162" t="s">
        <v>26</v>
      </c>
      <c r="B34" s="23" t="s">
        <v>26</v>
      </c>
      <c r="C34" s="159" t="s">
        <v>140</v>
      </c>
      <c r="D34" s="23"/>
    </row>
    <row r="35" ht="18.75" customHeight="1" spans="1:4">
      <c r="A35" s="54" t="s">
        <v>141</v>
      </c>
      <c r="B35" s="163">
        <v>5386935.11</v>
      </c>
      <c r="C35" s="164" t="s">
        <v>51</v>
      </c>
      <c r="D35" s="163">
        <v>5386935.11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C21" sqref="C2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ht="15" customHeight="1" spans="4:7">
      <c r="D1" s="142"/>
      <c r="F1" s="56"/>
      <c r="G1" s="38" t="s">
        <v>142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3"/>
      <c r="C2" s="143"/>
      <c r="D2" s="143"/>
      <c r="E2" s="143"/>
      <c r="F2" s="143"/>
      <c r="G2" s="143"/>
    </row>
    <row r="3" ht="18" customHeight="1" spans="1:7">
      <c r="A3" s="144" t="str">
        <f>"单位名称："&amp;"耿马傣族佤族自治县大兴中学"</f>
        <v>单位名称：耿马傣族佤族自治县大兴中学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5" t="s">
        <v>143</v>
      </c>
      <c r="B4" s="146"/>
      <c r="C4" s="104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47" t="s">
        <v>72</v>
      </c>
      <c r="B5" s="147" t="s">
        <v>73</v>
      </c>
      <c r="C5" s="31"/>
      <c r="D5" s="65" t="s">
        <v>57</v>
      </c>
      <c r="E5" s="65" t="s">
        <v>144</v>
      </c>
      <c r="F5" s="65" t="s">
        <v>145</v>
      </c>
      <c r="G5" s="93"/>
    </row>
    <row r="6" ht="19.5" customHeight="1" spans="1:7">
      <c r="A6" s="147" t="s">
        <v>146</v>
      </c>
      <c r="B6" s="147" t="s">
        <v>147</v>
      </c>
      <c r="C6" s="147" t="s">
        <v>148</v>
      </c>
      <c r="D6" s="65">
        <v>4</v>
      </c>
      <c r="E6" s="148" t="s">
        <v>149</v>
      </c>
      <c r="F6" s="148" t="s">
        <v>150</v>
      </c>
      <c r="G6" s="147" t="s">
        <v>151</v>
      </c>
    </row>
    <row r="7" ht="18" customHeight="1" spans="1:7">
      <c r="A7" s="32" t="s">
        <v>83</v>
      </c>
      <c r="B7" s="32" t="s">
        <v>84</v>
      </c>
      <c r="C7" s="23">
        <v>4351693.97</v>
      </c>
      <c r="D7" s="23">
        <v>4309422.09</v>
      </c>
      <c r="E7" s="23">
        <v>4191231.66</v>
      </c>
      <c r="F7" s="23">
        <v>118190.43</v>
      </c>
      <c r="G7" s="23">
        <v>42271.88</v>
      </c>
    </row>
    <row r="8" ht="18" customHeight="1" spans="1:7">
      <c r="A8" s="115" t="s">
        <v>85</v>
      </c>
      <c r="B8" s="115" t="s">
        <v>152</v>
      </c>
      <c r="C8" s="23">
        <v>4161421.97</v>
      </c>
      <c r="D8" s="23">
        <v>4119150.09</v>
      </c>
      <c r="E8" s="23">
        <v>4000959.66</v>
      </c>
      <c r="F8" s="23">
        <v>118190.43</v>
      </c>
      <c r="G8" s="23">
        <v>42271.88</v>
      </c>
    </row>
    <row r="9" ht="18" customHeight="1" spans="1:7">
      <c r="A9" s="149" t="s">
        <v>86</v>
      </c>
      <c r="B9" s="149" t="s">
        <v>153</v>
      </c>
      <c r="C9" s="23">
        <v>4161421.97</v>
      </c>
      <c r="D9" s="23">
        <v>4119150.09</v>
      </c>
      <c r="E9" s="23">
        <v>4000959.66</v>
      </c>
      <c r="F9" s="23">
        <v>118190.43</v>
      </c>
      <c r="G9" s="23">
        <v>42271.88</v>
      </c>
    </row>
    <row r="10" ht="18" customHeight="1" spans="1:7">
      <c r="A10" s="115" t="s">
        <v>87</v>
      </c>
      <c r="B10" s="115" t="s">
        <v>154</v>
      </c>
      <c r="C10" s="23">
        <v>190272</v>
      </c>
      <c r="D10" s="23">
        <v>190272</v>
      </c>
      <c r="E10" s="23">
        <v>190272</v>
      </c>
      <c r="F10" s="23"/>
      <c r="G10" s="23"/>
    </row>
    <row r="11" ht="18" customHeight="1" spans="1:7">
      <c r="A11" s="149" t="s">
        <v>88</v>
      </c>
      <c r="B11" s="149" t="s">
        <v>155</v>
      </c>
      <c r="C11" s="23">
        <v>190272</v>
      </c>
      <c r="D11" s="23">
        <v>190272</v>
      </c>
      <c r="E11" s="23">
        <v>190272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465820.8</v>
      </c>
      <c r="D12" s="23">
        <v>465820.8</v>
      </c>
      <c r="E12" s="23">
        <v>465820.8</v>
      </c>
      <c r="F12" s="23"/>
      <c r="G12" s="23"/>
    </row>
    <row r="13" ht="18" customHeight="1" spans="1:7">
      <c r="A13" s="115" t="s">
        <v>91</v>
      </c>
      <c r="B13" s="115" t="s">
        <v>156</v>
      </c>
      <c r="C13" s="23">
        <v>465820.8</v>
      </c>
      <c r="D13" s="23">
        <v>465820.8</v>
      </c>
      <c r="E13" s="23">
        <v>465820.8</v>
      </c>
      <c r="F13" s="23"/>
      <c r="G13" s="23"/>
    </row>
    <row r="14" ht="18" customHeight="1" spans="1:7">
      <c r="A14" s="149" t="s">
        <v>92</v>
      </c>
      <c r="B14" s="149" t="s">
        <v>157</v>
      </c>
      <c r="C14" s="23">
        <v>465820.8</v>
      </c>
      <c r="D14" s="23">
        <v>465820.8</v>
      </c>
      <c r="E14" s="23">
        <v>465820.8</v>
      </c>
      <c r="F14" s="23"/>
      <c r="G14" s="23"/>
    </row>
    <row r="15" ht="18" customHeight="1" spans="1:7">
      <c r="A15" s="32" t="s">
        <v>93</v>
      </c>
      <c r="B15" s="32" t="s">
        <v>94</v>
      </c>
      <c r="C15" s="23">
        <v>220054.74</v>
      </c>
      <c r="D15" s="23">
        <v>220054.74</v>
      </c>
      <c r="E15" s="23">
        <v>220054.74</v>
      </c>
      <c r="F15" s="23"/>
      <c r="G15" s="23"/>
    </row>
    <row r="16" ht="18" customHeight="1" spans="1:7">
      <c r="A16" s="115" t="s">
        <v>95</v>
      </c>
      <c r="B16" s="115" t="s">
        <v>158</v>
      </c>
      <c r="C16" s="23">
        <v>220054.74</v>
      </c>
      <c r="D16" s="23">
        <v>220054.74</v>
      </c>
      <c r="E16" s="23">
        <v>220054.74</v>
      </c>
      <c r="F16" s="23"/>
      <c r="G16" s="23"/>
    </row>
    <row r="17" ht="18" customHeight="1" spans="1:7">
      <c r="A17" s="149" t="s">
        <v>96</v>
      </c>
      <c r="B17" s="149" t="s">
        <v>159</v>
      </c>
      <c r="C17" s="23">
        <v>206707.98</v>
      </c>
      <c r="D17" s="23">
        <v>206707.98</v>
      </c>
      <c r="E17" s="23">
        <v>206707.98</v>
      </c>
      <c r="F17" s="23"/>
      <c r="G17" s="23"/>
    </row>
    <row r="18" ht="18" customHeight="1" spans="1:7">
      <c r="A18" s="149" t="s">
        <v>97</v>
      </c>
      <c r="B18" s="149" t="s">
        <v>160</v>
      </c>
      <c r="C18" s="23">
        <v>13346.76</v>
      </c>
      <c r="D18" s="23">
        <v>13346.76</v>
      </c>
      <c r="E18" s="23">
        <v>13346.76</v>
      </c>
      <c r="F18" s="23"/>
      <c r="G18" s="23"/>
    </row>
    <row r="19" ht="18" customHeight="1" spans="1:7">
      <c r="A19" s="32" t="s">
        <v>98</v>
      </c>
      <c r="B19" s="32" t="s">
        <v>99</v>
      </c>
      <c r="C19" s="23">
        <v>349365.6</v>
      </c>
      <c r="D19" s="23">
        <v>349365.6</v>
      </c>
      <c r="E19" s="23">
        <v>349365.6</v>
      </c>
      <c r="F19" s="23"/>
      <c r="G19" s="23"/>
    </row>
    <row r="20" ht="18" customHeight="1" spans="1:7">
      <c r="A20" s="115" t="s">
        <v>100</v>
      </c>
      <c r="B20" s="115" t="s">
        <v>161</v>
      </c>
      <c r="C20" s="23">
        <v>349365.6</v>
      </c>
      <c r="D20" s="23">
        <v>349365.6</v>
      </c>
      <c r="E20" s="23">
        <v>349365.6</v>
      </c>
      <c r="F20" s="23"/>
      <c r="G20" s="23"/>
    </row>
    <row r="21" ht="18" customHeight="1" spans="1:7">
      <c r="A21" s="149" t="s">
        <v>101</v>
      </c>
      <c r="B21" s="149" t="s">
        <v>162</v>
      </c>
      <c r="C21" s="23">
        <v>349365.6</v>
      </c>
      <c r="D21" s="23">
        <v>349365.6</v>
      </c>
      <c r="E21" s="23">
        <v>349365.6</v>
      </c>
      <c r="F21" s="23"/>
      <c r="G21" s="23"/>
    </row>
    <row r="22" ht="18" customHeight="1" spans="1:7">
      <c r="A22" s="150" t="s">
        <v>105</v>
      </c>
      <c r="B22" s="151" t="s">
        <v>105</v>
      </c>
      <c r="C22" s="23">
        <v>5386935.11</v>
      </c>
      <c r="D22" s="23">
        <v>5344663.23</v>
      </c>
      <c r="E22" s="23">
        <v>5226472.8</v>
      </c>
      <c r="F22" s="23">
        <v>118190.43</v>
      </c>
      <c r="G22" s="23">
        <v>42271.88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B13" sqref="B13"/>
    </sheetView>
  </sheetViews>
  <sheetFormatPr defaultColWidth="9.13636363636364" defaultRowHeight="14.25" customHeight="1" outlineLevelRow="7" outlineLevelCol="5"/>
  <cols>
    <col min="1" max="1" width="23.5727272727273" customWidth="1"/>
    <col min="2" max="6" width="22.8545454545455" customWidth="1"/>
  </cols>
  <sheetData>
    <row r="1" ht="15" customHeight="1" spans="1:6">
      <c r="A1" s="135"/>
      <c r="B1" s="136"/>
      <c r="C1" s="61"/>
      <c r="F1" s="86" t="s">
        <v>163</v>
      </c>
    </row>
    <row r="2" ht="39" customHeight="1" spans="1:6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"单位名称："&amp;"耿马傣族佤族自治县大兴中学"</f>
        <v>单位名称：耿马傣族佤族自治县大兴中学</v>
      </c>
      <c r="B3" s="136"/>
      <c r="C3" s="61"/>
      <c r="D3" s="28"/>
      <c r="F3" s="86" t="s">
        <v>164</v>
      </c>
    </row>
    <row r="4" ht="18.75" customHeight="1" spans="1:6">
      <c r="A4" s="10" t="s">
        <v>165</v>
      </c>
      <c r="B4" s="29" t="s">
        <v>166</v>
      </c>
      <c r="C4" s="12" t="s">
        <v>167</v>
      </c>
      <c r="D4" s="13"/>
      <c r="E4" s="14"/>
      <c r="F4" s="29" t="s">
        <v>168</v>
      </c>
    </row>
    <row r="5" ht="18.75" customHeight="1" spans="1:6">
      <c r="A5" s="17"/>
      <c r="B5" s="31"/>
      <c r="C5" s="65" t="s">
        <v>57</v>
      </c>
      <c r="D5" s="65" t="s">
        <v>169</v>
      </c>
      <c r="E5" s="65" t="s">
        <v>170</v>
      </c>
      <c r="F5" s="31"/>
    </row>
    <row r="6" ht="18.75" customHeight="1" spans="1:6">
      <c r="A6" s="137">
        <v>1</v>
      </c>
      <c r="B6" s="138">
        <v>2</v>
      </c>
      <c r="C6" s="139">
        <v>3</v>
      </c>
      <c r="D6" s="139">
        <v>4</v>
      </c>
      <c r="E6" s="139">
        <v>5</v>
      </c>
      <c r="F6" s="138">
        <v>6</v>
      </c>
    </row>
    <row r="7" ht="18.75" customHeight="1" spans="1:6">
      <c r="A7" s="140"/>
      <c r="B7" s="140"/>
      <c r="C7" s="140"/>
      <c r="D7" s="140"/>
      <c r="E7" s="140"/>
      <c r="F7" s="140"/>
    </row>
    <row r="8" ht="18.75" customHeight="1" spans="1:6">
      <c r="A8" s="141" t="s">
        <v>171</v>
      </c>
      <c r="B8" s="141"/>
      <c r="C8" s="141"/>
      <c r="D8" s="141"/>
      <c r="E8" s="141"/>
      <c r="F8" s="141"/>
    </row>
  </sheetData>
  <mergeCells count="7">
    <mergeCell ref="A2:F2"/>
    <mergeCell ref="A3:C3"/>
    <mergeCell ref="C4:E4"/>
    <mergeCell ref="A8:F8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topLeftCell="B4" workbookViewId="0">
      <selection activeCell="H29" sqref="H29"/>
    </sheetView>
  </sheetViews>
  <sheetFormatPr defaultColWidth="9.13636363636364" defaultRowHeight="14.25" customHeight="1"/>
  <cols>
    <col min="1" max="1" width="32.8545454545455" customWidth="1"/>
    <col min="2" max="2" width="25.4181818181818" customWidth="1"/>
    <col min="3" max="3" width="26.5727272727273" customWidth="1"/>
    <col min="4" max="4" width="10.1363636363636" customWidth="1"/>
    <col min="5" max="5" width="28.5909090909091" customWidth="1"/>
    <col min="6" max="6" width="10.2818181818182" customWidth="1"/>
    <col min="7" max="7" width="23" customWidth="1"/>
    <col min="8" max="21" width="19.8545454545455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8"/>
      <c r="O1" s="28"/>
      <c r="P1" s="28"/>
      <c r="Q1" s="66"/>
      <c r="U1" s="123"/>
      <c r="W1" s="37" t="s">
        <v>172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"单位名称："&amp;"耿马傣族佤族自治县大兴中学"</f>
        <v>单位名称：耿马傣族佤族自治县大兴中学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164</v>
      </c>
    </row>
    <row r="4" ht="18" customHeight="1" spans="1:23">
      <c r="A4" s="10" t="s">
        <v>173</v>
      </c>
      <c r="B4" s="10" t="s">
        <v>174</v>
      </c>
      <c r="C4" s="10" t="s">
        <v>175</v>
      </c>
      <c r="D4" s="10" t="s">
        <v>176</v>
      </c>
      <c r="E4" s="10" t="s">
        <v>177</v>
      </c>
      <c r="F4" s="10" t="s">
        <v>178</v>
      </c>
      <c r="G4" s="10" t="s">
        <v>179</v>
      </c>
      <c r="H4" s="127" t="s">
        <v>180</v>
      </c>
      <c r="I4" s="63" t="s">
        <v>180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181</v>
      </c>
      <c r="I5" s="127" t="s">
        <v>58</v>
      </c>
      <c r="J5" s="63"/>
      <c r="K5" s="63"/>
      <c r="L5" s="63"/>
      <c r="M5" s="132"/>
      <c r="N5" s="12" t="s">
        <v>182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183</v>
      </c>
      <c r="J6" s="10" t="s">
        <v>184</v>
      </c>
      <c r="K6" s="10" t="s">
        <v>185</v>
      </c>
      <c r="L6" s="10" t="s">
        <v>186</v>
      </c>
      <c r="M6" s="10" t="s">
        <v>187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189</v>
      </c>
      <c r="K7" s="17" t="s">
        <v>185</v>
      </c>
      <c r="L7" s="17" t="s">
        <v>186</v>
      </c>
      <c r="M7" s="17" t="s">
        <v>187</v>
      </c>
      <c r="N7" s="17" t="s">
        <v>185</v>
      </c>
      <c r="O7" s="17" t="s">
        <v>186</v>
      </c>
      <c r="P7" s="17" t="s">
        <v>187</v>
      </c>
      <c r="Q7" s="17" t="s">
        <v>61</v>
      </c>
      <c r="R7" s="17" t="s">
        <v>57</v>
      </c>
      <c r="S7" s="17" t="s">
        <v>64</v>
      </c>
      <c r="T7" s="17" t="s">
        <v>188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5344663.23</v>
      </c>
      <c r="I9" s="23">
        <v>5344663.23</v>
      </c>
      <c r="J9" s="23"/>
      <c r="K9" s="23"/>
      <c r="L9" s="23">
        <v>5344663.23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70</v>
      </c>
      <c r="B10" s="21" t="s">
        <v>190</v>
      </c>
      <c r="C10" s="21" t="s">
        <v>191</v>
      </c>
      <c r="D10" s="21" t="s">
        <v>86</v>
      </c>
      <c r="E10" s="21" t="s">
        <v>153</v>
      </c>
      <c r="F10" s="21" t="s">
        <v>192</v>
      </c>
      <c r="G10" s="21" t="s">
        <v>193</v>
      </c>
      <c r="H10" s="23">
        <v>1216704</v>
      </c>
      <c r="I10" s="23">
        <v>1216704</v>
      </c>
      <c r="J10" s="23"/>
      <c r="K10" s="23"/>
      <c r="L10" s="23">
        <v>1216704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70</v>
      </c>
      <c r="B11" s="21" t="s">
        <v>190</v>
      </c>
      <c r="C11" s="21" t="s">
        <v>191</v>
      </c>
      <c r="D11" s="21" t="s">
        <v>86</v>
      </c>
      <c r="E11" s="21" t="s">
        <v>153</v>
      </c>
      <c r="F11" s="21" t="s">
        <v>194</v>
      </c>
      <c r="G11" s="21" t="s">
        <v>195</v>
      </c>
      <c r="H11" s="23">
        <v>357288</v>
      </c>
      <c r="I11" s="23">
        <v>357288</v>
      </c>
      <c r="J11" s="23"/>
      <c r="K11" s="23"/>
      <c r="L11" s="23">
        <v>357288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70</v>
      </c>
      <c r="B12" s="21" t="s">
        <v>196</v>
      </c>
      <c r="C12" s="21" t="s">
        <v>197</v>
      </c>
      <c r="D12" s="21" t="s">
        <v>86</v>
      </c>
      <c r="E12" s="21" t="s">
        <v>153</v>
      </c>
      <c r="F12" s="21" t="s">
        <v>194</v>
      </c>
      <c r="G12" s="21" t="s">
        <v>195</v>
      </c>
      <c r="H12" s="23">
        <v>198000</v>
      </c>
      <c r="I12" s="23">
        <v>198000</v>
      </c>
      <c r="J12" s="23"/>
      <c r="K12" s="23"/>
      <c r="L12" s="23">
        <v>198000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70</v>
      </c>
      <c r="B13" s="21" t="s">
        <v>198</v>
      </c>
      <c r="C13" s="21" t="s">
        <v>199</v>
      </c>
      <c r="D13" s="21" t="s">
        <v>86</v>
      </c>
      <c r="E13" s="21" t="s">
        <v>153</v>
      </c>
      <c r="F13" s="21" t="s">
        <v>194</v>
      </c>
      <c r="G13" s="21" t="s">
        <v>195</v>
      </c>
      <c r="H13" s="23">
        <v>277200</v>
      </c>
      <c r="I13" s="23">
        <v>277200</v>
      </c>
      <c r="J13" s="23"/>
      <c r="K13" s="23"/>
      <c r="L13" s="23">
        <v>277200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70</v>
      </c>
      <c r="B14" s="21" t="s">
        <v>200</v>
      </c>
      <c r="C14" s="21" t="s">
        <v>201</v>
      </c>
      <c r="D14" s="21" t="s">
        <v>86</v>
      </c>
      <c r="E14" s="21" t="s">
        <v>153</v>
      </c>
      <c r="F14" s="21" t="s">
        <v>202</v>
      </c>
      <c r="G14" s="21" t="s">
        <v>203</v>
      </c>
      <c r="H14" s="23">
        <v>907368</v>
      </c>
      <c r="I14" s="23">
        <v>907368</v>
      </c>
      <c r="J14" s="23"/>
      <c r="K14" s="23"/>
      <c r="L14" s="23">
        <v>907368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70</v>
      </c>
      <c r="B15" s="21" t="s">
        <v>204</v>
      </c>
      <c r="C15" s="21" t="s">
        <v>205</v>
      </c>
      <c r="D15" s="21" t="s">
        <v>86</v>
      </c>
      <c r="E15" s="21" t="s">
        <v>153</v>
      </c>
      <c r="F15" s="21" t="s">
        <v>202</v>
      </c>
      <c r="G15" s="21" t="s">
        <v>203</v>
      </c>
      <c r="H15" s="23">
        <v>594000</v>
      </c>
      <c r="I15" s="23">
        <v>594000</v>
      </c>
      <c r="J15" s="23"/>
      <c r="K15" s="23"/>
      <c r="L15" s="23">
        <v>594000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70</v>
      </c>
      <c r="B16" s="21" t="s">
        <v>206</v>
      </c>
      <c r="C16" s="21" t="s">
        <v>207</v>
      </c>
      <c r="D16" s="21" t="s">
        <v>86</v>
      </c>
      <c r="E16" s="21" t="s">
        <v>153</v>
      </c>
      <c r="F16" s="21" t="s">
        <v>202</v>
      </c>
      <c r="G16" s="21" t="s">
        <v>203</v>
      </c>
      <c r="H16" s="23">
        <v>430020</v>
      </c>
      <c r="I16" s="23">
        <v>430020</v>
      </c>
      <c r="J16" s="23"/>
      <c r="K16" s="23"/>
      <c r="L16" s="23">
        <v>430020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70</v>
      </c>
      <c r="B17" s="21" t="s">
        <v>208</v>
      </c>
      <c r="C17" s="21" t="s">
        <v>209</v>
      </c>
      <c r="D17" s="21" t="s">
        <v>92</v>
      </c>
      <c r="E17" s="21" t="s">
        <v>157</v>
      </c>
      <c r="F17" s="21" t="s">
        <v>210</v>
      </c>
      <c r="G17" s="21" t="s">
        <v>211</v>
      </c>
      <c r="H17" s="23">
        <v>465820.8</v>
      </c>
      <c r="I17" s="23">
        <v>465820.8</v>
      </c>
      <c r="J17" s="23"/>
      <c r="K17" s="23"/>
      <c r="L17" s="23">
        <v>465820.8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70</v>
      </c>
      <c r="B18" s="21" t="s">
        <v>208</v>
      </c>
      <c r="C18" s="21" t="s">
        <v>209</v>
      </c>
      <c r="D18" s="21" t="s">
        <v>212</v>
      </c>
      <c r="E18" s="21" t="s">
        <v>213</v>
      </c>
      <c r="F18" s="21" t="s">
        <v>214</v>
      </c>
      <c r="G18" s="21" t="s">
        <v>215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70</v>
      </c>
      <c r="B19" s="21" t="s">
        <v>208</v>
      </c>
      <c r="C19" s="21" t="s">
        <v>209</v>
      </c>
      <c r="D19" s="21" t="s">
        <v>216</v>
      </c>
      <c r="E19" s="21" t="s">
        <v>217</v>
      </c>
      <c r="F19" s="21" t="s">
        <v>218</v>
      </c>
      <c r="G19" s="21" t="s">
        <v>219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70</v>
      </c>
      <c r="B20" s="21" t="s">
        <v>208</v>
      </c>
      <c r="C20" s="21" t="s">
        <v>209</v>
      </c>
      <c r="D20" s="21" t="s">
        <v>96</v>
      </c>
      <c r="E20" s="21" t="s">
        <v>159</v>
      </c>
      <c r="F20" s="21" t="s">
        <v>218</v>
      </c>
      <c r="G20" s="21" t="s">
        <v>219</v>
      </c>
      <c r="H20" s="23">
        <v>206707.98</v>
      </c>
      <c r="I20" s="23">
        <v>206707.98</v>
      </c>
      <c r="J20" s="23"/>
      <c r="K20" s="23"/>
      <c r="L20" s="23">
        <v>206707.98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70</v>
      </c>
      <c r="B21" s="21" t="s">
        <v>208</v>
      </c>
      <c r="C21" s="21" t="s">
        <v>209</v>
      </c>
      <c r="D21" s="21" t="s">
        <v>220</v>
      </c>
      <c r="E21" s="21" t="s">
        <v>221</v>
      </c>
      <c r="F21" s="21" t="s">
        <v>222</v>
      </c>
      <c r="G21" s="21" t="s">
        <v>223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70</v>
      </c>
      <c r="B22" s="21" t="s">
        <v>208</v>
      </c>
      <c r="C22" s="21" t="s">
        <v>209</v>
      </c>
      <c r="D22" s="21" t="s">
        <v>86</v>
      </c>
      <c r="E22" s="21" t="s">
        <v>153</v>
      </c>
      <c r="F22" s="21" t="s">
        <v>224</v>
      </c>
      <c r="G22" s="21" t="s">
        <v>225</v>
      </c>
      <c r="H22" s="23">
        <v>20379.66</v>
      </c>
      <c r="I22" s="23">
        <v>20379.66</v>
      </c>
      <c r="J22" s="23"/>
      <c r="K22" s="23"/>
      <c r="L22" s="23">
        <v>20379.66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70</v>
      </c>
      <c r="B23" s="21" t="s">
        <v>208</v>
      </c>
      <c r="C23" s="21" t="s">
        <v>209</v>
      </c>
      <c r="D23" s="21" t="s">
        <v>97</v>
      </c>
      <c r="E23" s="21" t="s">
        <v>160</v>
      </c>
      <c r="F23" s="21" t="s">
        <v>224</v>
      </c>
      <c r="G23" s="21" t="s">
        <v>225</v>
      </c>
      <c r="H23" s="23">
        <v>7524</v>
      </c>
      <c r="I23" s="23">
        <v>7524</v>
      </c>
      <c r="J23" s="23"/>
      <c r="K23" s="23"/>
      <c r="L23" s="23">
        <v>7524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70</v>
      </c>
      <c r="B24" s="21" t="s">
        <v>208</v>
      </c>
      <c r="C24" s="21" t="s">
        <v>209</v>
      </c>
      <c r="D24" s="21" t="s">
        <v>97</v>
      </c>
      <c r="E24" s="21" t="s">
        <v>160</v>
      </c>
      <c r="F24" s="21" t="s">
        <v>224</v>
      </c>
      <c r="G24" s="21" t="s">
        <v>225</v>
      </c>
      <c r="H24" s="23">
        <v>5822.76</v>
      </c>
      <c r="I24" s="23">
        <v>5822.76</v>
      </c>
      <c r="J24" s="23"/>
      <c r="K24" s="23"/>
      <c r="L24" s="23">
        <v>5822.76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70</v>
      </c>
      <c r="B25" s="21" t="s">
        <v>226</v>
      </c>
      <c r="C25" s="21" t="s">
        <v>162</v>
      </c>
      <c r="D25" s="21" t="s">
        <v>101</v>
      </c>
      <c r="E25" s="21" t="s">
        <v>162</v>
      </c>
      <c r="F25" s="21" t="s">
        <v>227</v>
      </c>
      <c r="G25" s="21" t="s">
        <v>162</v>
      </c>
      <c r="H25" s="23">
        <v>349365.6</v>
      </c>
      <c r="I25" s="23">
        <v>349365.6</v>
      </c>
      <c r="J25" s="23"/>
      <c r="K25" s="23"/>
      <c r="L25" s="23">
        <v>349365.6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70</v>
      </c>
      <c r="B26" s="21" t="s">
        <v>228</v>
      </c>
      <c r="C26" s="21" t="s">
        <v>229</v>
      </c>
      <c r="D26" s="21" t="s">
        <v>86</v>
      </c>
      <c r="E26" s="21" t="s">
        <v>153</v>
      </c>
      <c r="F26" s="21" t="s">
        <v>230</v>
      </c>
      <c r="G26" s="21" t="s">
        <v>231</v>
      </c>
      <c r="H26" s="23">
        <v>15607.08</v>
      </c>
      <c r="I26" s="23">
        <v>15607.08</v>
      </c>
      <c r="J26" s="23"/>
      <c r="K26" s="23"/>
      <c r="L26" s="23">
        <v>15607.08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70</v>
      </c>
      <c r="B27" s="21" t="s">
        <v>232</v>
      </c>
      <c r="C27" s="21" t="s">
        <v>233</v>
      </c>
      <c r="D27" s="21" t="s">
        <v>86</v>
      </c>
      <c r="E27" s="21" t="s">
        <v>153</v>
      </c>
      <c r="F27" s="21" t="s">
        <v>234</v>
      </c>
      <c r="G27" s="21" t="s">
        <v>233</v>
      </c>
      <c r="H27" s="23">
        <v>58227.6</v>
      </c>
      <c r="I27" s="23">
        <v>58227.6</v>
      </c>
      <c r="J27" s="23"/>
      <c r="K27" s="23"/>
      <c r="L27" s="23">
        <v>58227.6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70</v>
      </c>
      <c r="B28" s="21" t="s">
        <v>235</v>
      </c>
      <c r="C28" s="21" t="s">
        <v>236</v>
      </c>
      <c r="D28" s="21" t="s">
        <v>86</v>
      </c>
      <c r="E28" s="21" t="s">
        <v>153</v>
      </c>
      <c r="F28" s="21" t="s">
        <v>237</v>
      </c>
      <c r="G28" s="21" t="s">
        <v>238</v>
      </c>
      <c r="H28" s="23">
        <v>44355.75</v>
      </c>
      <c r="I28" s="23">
        <v>44355.75</v>
      </c>
      <c r="J28" s="23"/>
      <c r="K28" s="23"/>
      <c r="L28" s="23">
        <v>44355.75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70</v>
      </c>
      <c r="B29" s="21" t="s">
        <v>239</v>
      </c>
      <c r="C29" s="21" t="s">
        <v>240</v>
      </c>
      <c r="D29" s="21" t="s">
        <v>88</v>
      </c>
      <c r="E29" s="21" t="s">
        <v>155</v>
      </c>
      <c r="F29" s="21" t="s">
        <v>241</v>
      </c>
      <c r="G29" s="21" t="s">
        <v>242</v>
      </c>
      <c r="H29" s="23">
        <v>20352</v>
      </c>
      <c r="I29" s="23">
        <v>20352</v>
      </c>
      <c r="J29" s="23"/>
      <c r="K29" s="23"/>
      <c r="L29" s="23">
        <v>20352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70</v>
      </c>
      <c r="B30" s="21" t="s">
        <v>243</v>
      </c>
      <c r="C30" s="21" t="s">
        <v>244</v>
      </c>
      <c r="D30" s="21" t="s">
        <v>88</v>
      </c>
      <c r="E30" s="21" t="s">
        <v>155</v>
      </c>
      <c r="F30" s="21" t="s">
        <v>241</v>
      </c>
      <c r="G30" s="21" t="s">
        <v>242</v>
      </c>
      <c r="H30" s="23">
        <v>169920</v>
      </c>
      <c r="I30" s="23">
        <v>169920</v>
      </c>
      <c r="J30" s="23"/>
      <c r="K30" s="23"/>
      <c r="L30" s="23">
        <v>169920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70</v>
      </c>
      <c r="B31" s="21" t="s">
        <v>208</v>
      </c>
      <c r="C31" s="21" t="s">
        <v>209</v>
      </c>
      <c r="D31" s="21" t="s">
        <v>216</v>
      </c>
      <c r="E31" s="21" t="s">
        <v>217</v>
      </c>
      <c r="F31" s="21" t="s">
        <v>245</v>
      </c>
      <c r="G31" s="21" t="s">
        <v>246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33" t="s">
        <v>105</v>
      </c>
      <c r="B32" s="130"/>
      <c r="C32" s="130"/>
      <c r="D32" s="130"/>
      <c r="E32" s="130"/>
      <c r="F32" s="130"/>
      <c r="G32" s="131"/>
      <c r="H32" s="23">
        <v>5344663.23</v>
      </c>
      <c r="I32" s="23">
        <v>5344663.23</v>
      </c>
      <c r="J32" s="23"/>
      <c r="K32" s="23"/>
      <c r="L32" s="23">
        <v>5344663.23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C19" sqref="C19"/>
    </sheetView>
  </sheetViews>
  <sheetFormatPr defaultColWidth="9.13636363636364" defaultRowHeight="14.25" customHeight="1"/>
  <cols>
    <col min="1" max="1" width="12.4181818181818" customWidth="1"/>
    <col min="2" max="2" width="30.4454545454545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21" width="19.1363636363636" customWidth="1"/>
    <col min="22" max="23" width="19.2818181818182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"单位名称："&amp;"耿马傣族佤族自治县大兴中学"</f>
        <v>单位名称：耿马傣族佤族自治县大兴中学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164</v>
      </c>
    </row>
    <row r="4" ht="18.75" customHeight="1" spans="1:23">
      <c r="A4" s="10" t="s">
        <v>248</v>
      </c>
      <c r="B4" s="11" t="s">
        <v>174</v>
      </c>
      <c r="C4" s="10" t="s">
        <v>175</v>
      </c>
      <c r="D4" s="10" t="s">
        <v>249</v>
      </c>
      <c r="E4" s="11" t="s">
        <v>176</v>
      </c>
      <c r="F4" s="11" t="s">
        <v>177</v>
      </c>
      <c r="G4" s="11" t="s">
        <v>250</v>
      </c>
      <c r="H4" s="11" t="s">
        <v>251</v>
      </c>
      <c r="I4" s="29" t="s">
        <v>55</v>
      </c>
      <c r="J4" s="12" t="s">
        <v>252</v>
      </c>
      <c r="K4" s="13"/>
      <c r="L4" s="13"/>
      <c r="M4" s="14"/>
      <c r="N4" s="12" t="s">
        <v>182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188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57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253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254</v>
      </c>
      <c r="D9" s="21"/>
      <c r="E9" s="21"/>
      <c r="F9" s="21"/>
      <c r="G9" s="21"/>
      <c r="H9" s="21"/>
      <c r="I9" s="23">
        <v>200000</v>
      </c>
      <c r="J9" s="23"/>
      <c r="K9" s="23"/>
      <c r="L9" s="23"/>
      <c r="M9" s="23"/>
      <c r="N9" s="23"/>
      <c r="O9" s="23"/>
      <c r="P9" s="23"/>
      <c r="Q9" s="23"/>
      <c r="R9" s="23">
        <v>200000</v>
      </c>
      <c r="S9" s="23"/>
      <c r="T9" s="23"/>
      <c r="U9" s="23"/>
      <c r="V9" s="23"/>
      <c r="W9" s="23">
        <v>200000</v>
      </c>
    </row>
    <row r="10" ht="18.75" customHeight="1" spans="1:23">
      <c r="A10" s="117" t="s">
        <v>255</v>
      </c>
      <c r="B10" s="117" t="s">
        <v>256</v>
      </c>
      <c r="C10" s="21" t="s">
        <v>254</v>
      </c>
      <c r="D10" s="117" t="s">
        <v>70</v>
      </c>
      <c r="E10" s="117" t="s">
        <v>86</v>
      </c>
      <c r="F10" s="117" t="s">
        <v>153</v>
      </c>
      <c r="G10" s="117" t="s">
        <v>230</v>
      </c>
      <c r="H10" s="117" t="s">
        <v>231</v>
      </c>
      <c r="I10" s="23">
        <v>52000</v>
      </c>
      <c r="J10" s="23"/>
      <c r="K10" s="23"/>
      <c r="L10" s="23"/>
      <c r="M10" s="23"/>
      <c r="N10" s="23"/>
      <c r="O10" s="23"/>
      <c r="P10" s="23"/>
      <c r="Q10" s="23"/>
      <c r="R10" s="23">
        <v>52000</v>
      </c>
      <c r="S10" s="23"/>
      <c r="T10" s="23"/>
      <c r="U10" s="23"/>
      <c r="V10" s="23"/>
      <c r="W10" s="23">
        <v>52000</v>
      </c>
    </row>
    <row r="11" ht="18.75" customHeight="1" spans="1:23">
      <c r="A11" s="117" t="s">
        <v>255</v>
      </c>
      <c r="B11" s="117" t="s">
        <v>256</v>
      </c>
      <c r="C11" s="21" t="s">
        <v>254</v>
      </c>
      <c r="D11" s="117" t="s">
        <v>70</v>
      </c>
      <c r="E11" s="117" t="s">
        <v>86</v>
      </c>
      <c r="F11" s="117" t="s">
        <v>153</v>
      </c>
      <c r="G11" s="117" t="s">
        <v>257</v>
      </c>
      <c r="H11" s="117" t="s">
        <v>258</v>
      </c>
      <c r="I11" s="23">
        <v>148000</v>
      </c>
      <c r="J11" s="23"/>
      <c r="K11" s="23"/>
      <c r="L11" s="23"/>
      <c r="M11" s="23"/>
      <c r="N11" s="23"/>
      <c r="O11" s="23"/>
      <c r="P11" s="23"/>
      <c r="Q11" s="23"/>
      <c r="R11" s="23">
        <v>148000</v>
      </c>
      <c r="S11" s="23"/>
      <c r="T11" s="23"/>
      <c r="U11" s="23"/>
      <c r="V11" s="23"/>
      <c r="W11" s="23">
        <v>148000</v>
      </c>
    </row>
    <row r="12" ht="18.75" customHeight="1" spans="1:23">
      <c r="A12" s="118"/>
      <c r="B12" s="118"/>
      <c r="C12" s="21" t="s">
        <v>259</v>
      </c>
      <c r="D12" s="118"/>
      <c r="E12" s="118"/>
      <c r="F12" s="118"/>
      <c r="G12" s="118"/>
      <c r="H12" s="118"/>
      <c r="I12" s="23">
        <v>6000</v>
      </c>
      <c r="J12" s="23"/>
      <c r="K12" s="23"/>
      <c r="L12" s="23"/>
      <c r="M12" s="23"/>
      <c r="N12" s="23"/>
      <c r="O12" s="23"/>
      <c r="P12" s="23"/>
      <c r="Q12" s="23"/>
      <c r="R12" s="23">
        <v>6000</v>
      </c>
      <c r="S12" s="23"/>
      <c r="T12" s="23"/>
      <c r="U12" s="23"/>
      <c r="V12" s="23"/>
      <c r="W12" s="23">
        <v>6000</v>
      </c>
    </row>
    <row r="13" ht="18.75" customHeight="1" spans="1:23">
      <c r="A13" s="117" t="s">
        <v>255</v>
      </c>
      <c r="B13" s="117" t="s">
        <v>260</v>
      </c>
      <c r="C13" s="21" t="s">
        <v>259</v>
      </c>
      <c r="D13" s="117" t="s">
        <v>70</v>
      </c>
      <c r="E13" s="117" t="s">
        <v>86</v>
      </c>
      <c r="F13" s="117" t="s">
        <v>153</v>
      </c>
      <c r="G13" s="117" t="s">
        <v>230</v>
      </c>
      <c r="H13" s="117" t="s">
        <v>231</v>
      </c>
      <c r="I13" s="23">
        <v>6000</v>
      </c>
      <c r="J13" s="23"/>
      <c r="K13" s="23"/>
      <c r="L13" s="23"/>
      <c r="M13" s="23"/>
      <c r="N13" s="23"/>
      <c r="O13" s="23"/>
      <c r="P13" s="23"/>
      <c r="Q13" s="23"/>
      <c r="R13" s="23">
        <v>6000</v>
      </c>
      <c r="S13" s="23"/>
      <c r="T13" s="23"/>
      <c r="U13" s="23"/>
      <c r="V13" s="23"/>
      <c r="W13" s="23">
        <v>6000</v>
      </c>
    </row>
    <row r="14" ht="18.75" customHeight="1" spans="1:23">
      <c r="A14" s="118"/>
      <c r="B14" s="118"/>
      <c r="C14" s="21" t="s">
        <v>261</v>
      </c>
      <c r="D14" s="118"/>
      <c r="E14" s="118"/>
      <c r="F14" s="118"/>
      <c r="G14" s="118"/>
      <c r="H14" s="118"/>
      <c r="I14" s="23">
        <v>42271.88</v>
      </c>
      <c r="J14" s="23">
        <v>42271.88</v>
      </c>
      <c r="K14" s="23">
        <v>42271.88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262</v>
      </c>
      <c r="B15" s="117" t="s">
        <v>263</v>
      </c>
      <c r="C15" s="21" t="s">
        <v>261</v>
      </c>
      <c r="D15" s="117" t="s">
        <v>70</v>
      </c>
      <c r="E15" s="117" t="s">
        <v>86</v>
      </c>
      <c r="F15" s="117" t="s">
        <v>153</v>
      </c>
      <c r="G15" s="117" t="s">
        <v>264</v>
      </c>
      <c r="H15" s="117" t="s">
        <v>265</v>
      </c>
      <c r="I15" s="23">
        <v>42271.88</v>
      </c>
      <c r="J15" s="23">
        <v>42271.88</v>
      </c>
      <c r="K15" s="23">
        <v>42271.88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/>
      <c r="B16" s="118"/>
      <c r="C16" s="21" t="s">
        <v>266</v>
      </c>
      <c r="D16" s="118"/>
      <c r="E16" s="118"/>
      <c r="F16" s="118"/>
      <c r="G16" s="118"/>
      <c r="H16" s="118"/>
      <c r="I16" s="23">
        <v>1000</v>
      </c>
      <c r="J16" s="23"/>
      <c r="K16" s="23"/>
      <c r="L16" s="23"/>
      <c r="M16" s="23"/>
      <c r="N16" s="23"/>
      <c r="O16" s="23"/>
      <c r="P16" s="23"/>
      <c r="Q16" s="23"/>
      <c r="R16" s="23">
        <v>1000</v>
      </c>
      <c r="S16" s="23"/>
      <c r="T16" s="23"/>
      <c r="U16" s="23"/>
      <c r="V16" s="23"/>
      <c r="W16" s="23">
        <v>1000</v>
      </c>
    </row>
    <row r="17" ht="18.75" customHeight="1" spans="1:23">
      <c r="A17" s="117" t="s">
        <v>255</v>
      </c>
      <c r="B17" s="117" t="s">
        <v>267</v>
      </c>
      <c r="C17" s="21" t="s">
        <v>266</v>
      </c>
      <c r="D17" s="117" t="s">
        <v>70</v>
      </c>
      <c r="E17" s="117" t="s">
        <v>104</v>
      </c>
      <c r="F17" s="117" t="s">
        <v>82</v>
      </c>
      <c r="G17" s="117" t="s">
        <v>230</v>
      </c>
      <c r="H17" s="117" t="s">
        <v>231</v>
      </c>
      <c r="I17" s="23">
        <v>1000</v>
      </c>
      <c r="J17" s="23"/>
      <c r="K17" s="23"/>
      <c r="L17" s="23"/>
      <c r="M17" s="23"/>
      <c r="N17" s="23"/>
      <c r="O17" s="23"/>
      <c r="P17" s="23"/>
      <c r="Q17" s="23"/>
      <c r="R17" s="23">
        <v>1000</v>
      </c>
      <c r="S17" s="23"/>
      <c r="T17" s="23"/>
      <c r="U17" s="23"/>
      <c r="V17" s="23"/>
      <c r="W17" s="23">
        <v>1000</v>
      </c>
    </row>
    <row r="18" ht="18.75" customHeight="1" spans="1:23">
      <c r="A18" s="118"/>
      <c r="B18" s="118"/>
      <c r="C18" s="21" t="s">
        <v>268</v>
      </c>
      <c r="D18" s="118"/>
      <c r="E18" s="118"/>
      <c r="F18" s="118"/>
      <c r="G18" s="118"/>
      <c r="H18" s="118"/>
      <c r="I18" s="23">
        <v>720000</v>
      </c>
      <c r="J18" s="23"/>
      <c r="K18" s="23"/>
      <c r="L18" s="23"/>
      <c r="M18" s="23"/>
      <c r="N18" s="23"/>
      <c r="O18" s="23"/>
      <c r="P18" s="23"/>
      <c r="Q18" s="23"/>
      <c r="R18" s="23">
        <v>720000</v>
      </c>
      <c r="S18" s="23"/>
      <c r="T18" s="23"/>
      <c r="U18" s="23"/>
      <c r="V18" s="23"/>
      <c r="W18" s="23">
        <v>720000</v>
      </c>
    </row>
    <row r="19" ht="18.75" customHeight="1" spans="1:23">
      <c r="A19" s="117" t="s">
        <v>262</v>
      </c>
      <c r="B19" s="117" t="s">
        <v>269</v>
      </c>
      <c r="C19" s="21" t="s">
        <v>268</v>
      </c>
      <c r="D19" s="117" t="s">
        <v>70</v>
      </c>
      <c r="E19" s="117" t="s">
        <v>104</v>
      </c>
      <c r="F19" s="117" t="s">
        <v>82</v>
      </c>
      <c r="G19" s="117" t="s">
        <v>241</v>
      </c>
      <c r="H19" s="117" t="s">
        <v>242</v>
      </c>
      <c r="I19" s="23">
        <v>720000</v>
      </c>
      <c r="J19" s="23"/>
      <c r="K19" s="23"/>
      <c r="L19" s="23"/>
      <c r="M19" s="23"/>
      <c r="N19" s="23"/>
      <c r="O19" s="23"/>
      <c r="P19" s="23"/>
      <c r="Q19" s="23"/>
      <c r="R19" s="23">
        <v>720000</v>
      </c>
      <c r="S19" s="23"/>
      <c r="T19" s="23"/>
      <c r="U19" s="23"/>
      <c r="V19" s="23"/>
      <c r="W19" s="23">
        <v>720000</v>
      </c>
    </row>
    <row r="20" ht="18.75" customHeight="1" spans="1:23">
      <c r="A20" s="33" t="s">
        <v>105</v>
      </c>
      <c r="B20" s="34"/>
      <c r="C20" s="34"/>
      <c r="D20" s="34"/>
      <c r="E20" s="34"/>
      <c r="F20" s="34"/>
      <c r="G20" s="34"/>
      <c r="H20" s="35"/>
      <c r="I20" s="23">
        <v>969271.88</v>
      </c>
      <c r="J20" s="23">
        <v>42271.88</v>
      </c>
      <c r="K20" s="23">
        <v>42271.88</v>
      </c>
      <c r="L20" s="23"/>
      <c r="M20" s="23"/>
      <c r="N20" s="23"/>
      <c r="O20" s="23"/>
      <c r="P20" s="23"/>
      <c r="Q20" s="23"/>
      <c r="R20" s="23">
        <v>927000</v>
      </c>
      <c r="S20" s="23"/>
      <c r="T20" s="23"/>
      <c r="U20" s="23"/>
      <c r="V20" s="23"/>
      <c r="W20" s="23">
        <v>927000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opLeftCell="A13" workbookViewId="0">
      <selection activeCell="A1" sqref="A1"/>
    </sheetView>
  </sheetViews>
  <sheetFormatPr defaultColWidth="9.1363636363636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ht="15" customHeight="1" spans="10:10">
      <c r="J1" s="85" t="s">
        <v>270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"单位名称："&amp;"耿马傣族佤族自治县大兴中学"</f>
        <v>单位名称：耿马傣族佤族自治县大兴中学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3" t="s">
        <v>254</v>
      </c>
      <c r="B7" s="21" t="s">
        <v>281</v>
      </c>
      <c r="C7" s="21" t="s">
        <v>282</v>
      </c>
      <c r="D7" s="21" t="s">
        <v>283</v>
      </c>
      <c r="E7" s="32" t="s">
        <v>284</v>
      </c>
      <c r="F7" s="21" t="s">
        <v>285</v>
      </c>
      <c r="G7" s="32" t="s">
        <v>286</v>
      </c>
      <c r="H7" s="21" t="s">
        <v>287</v>
      </c>
      <c r="I7" s="21" t="s">
        <v>288</v>
      </c>
      <c r="J7" s="32" t="s">
        <v>289</v>
      </c>
    </row>
    <row r="8" ht="18.75" customHeight="1" spans="1:10">
      <c r="A8" s="203" t="s">
        <v>254</v>
      </c>
      <c r="B8" s="21" t="s">
        <v>281</v>
      </c>
      <c r="C8" s="21" t="s">
        <v>282</v>
      </c>
      <c r="D8" s="21" t="s">
        <v>283</v>
      </c>
      <c r="E8" s="32" t="s">
        <v>290</v>
      </c>
      <c r="F8" s="21" t="s">
        <v>291</v>
      </c>
      <c r="G8" s="32" t="s">
        <v>292</v>
      </c>
      <c r="H8" s="21" t="s">
        <v>293</v>
      </c>
      <c r="I8" s="21" t="s">
        <v>288</v>
      </c>
      <c r="J8" s="32" t="s">
        <v>289</v>
      </c>
    </row>
    <row r="9" ht="18.75" customHeight="1" spans="1:10">
      <c r="A9" s="203" t="s">
        <v>254</v>
      </c>
      <c r="B9" s="21" t="s">
        <v>281</v>
      </c>
      <c r="C9" s="21" t="s">
        <v>282</v>
      </c>
      <c r="D9" s="21" t="s">
        <v>294</v>
      </c>
      <c r="E9" s="32" t="s">
        <v>295</v>
      </c>
      <c r="F9" s="21" t="s">
        <v>291</v>
      </c>
      <c r="G9" s="32" t="s">
        <v>296</v>
      </c>
      <c r="H9" s="21" t="s">
        <v>297</v>
      </c>
      <c r="I9" s="21" t="s">
        <v>288</v>
      </c>
      <c r="J9" s="32" t="s">
        <v>289</v>
      </c>
    </row>
    <row r="10" ht="18.75" customHeight="1" spans="1:10">
      <c r="A10" s="203" t="s">
        <v>254</v>
      </c>
      <c r="B10" s="21" t="s">
        <v>281</v>
      </c>
      <c r="C10" s="21" t="s">
        <v>282</v>
      </c>
      <c r="D10" s="21" t="s">
        <v>294</v>
      </c>
      <c r="E10" s="32" t="s">
        <v>298</v>
      </c>
      <c r="F10" s="21" t="s">
        <v>285</v>
      </c>
      <c r="G10" s="32" t="s">
        <v>296</v>
      </c>
      <c r="H10" s="21" t="s">
        <v>297</v>
      </c>
      <c r="I10" s="21" t="s">
        <v>288</v>
      </c>
      <c r="J10" s="32" t="s">
        <v>289</v>
      </c>
    </row>
    <row r="11" ht="18.75" customHeight="1" spans="1:10">
      <c r="A11" s="203" t="s">
        <v>254</v>
      </c>
      <c r="B11" s="21" t="s">
        <v>281</v>
      </c>
      <c r="C11" s="21" t="s">
        <v>282</v>
      </c>
      <c r="D11" s="21" t="s">
        <v>299</v>
      </c>
      <c r="E11" s="32" t="s">
        <v>300</v>
      </c>
      <c r="F11" s="21" t="s">
        <v>285</v>
      </c>
      <c r="G11" s="32" t="s">
        <v>301</v>
      </c>
      <c r="H11" s="21" t="s">
        <v>297</v>
      </c>
      <c r="I11" s="21" t="s">
        <v>288</v>
      </c>
      <c r="J11" s="32" t="s">
        <v>289</v>
      </c>
    </row>
    <row r="12" ht="18.75" customHeight="1" spans="1:10">
      <c r="A12" s="203" t="s">
        <v>254</v>
      </c>
      <c r="B12" s="21" t="s">
        <v>281</v>
      </c>
      <c r="C12" s="21" t="s">
        <v>302</v>
      </c>
      <c r="D12" s="21" t="s">
        <v>303</v>
      </c>
      <c r="E12" s="32" t="s">
        <v>304</v>
      </c>
      <c r="F12" s="21" t="s">
        <v>291</v>
      </c>
      <c r="G12" s="32" t="s">
        <v>305</v>
      </c>
      <c r="H12" s="21" t="s">
        <v>305</v>
      </c>
      <c r="I12" s="21" t="s">
        <v>288</v>
      </c>
      <c r="J12" s="32" t="s">
        <v>289</v>
      </c>
    </row>
    <row r="13" ht="18.75" customHeight="1" spans="1:10">
      <c r="A13" s="203" t="s">
        <v>254</v>
      </c>
      <c r="B13" s="21" t="s">
        <v>281</v>
      </c>
      <c r="C13" s="21" t="s">
        <v>302</v>
      </c>
      <c r="D13" s="21" t="s">
        <v>303</v>
      </c>
      <c r="E13" s="32" t="s">
        <v>306</v>
      </c>
      <c r="F13" s="21" t="s">
        <v>285</v>
      </c>
      <c r="G13" s="32" t="s">
        <v>307</v>
      </c>
      <c r="H13" s="21" t="s">
        <v>297</v>
      </c>
      <c r="I13" s="21" t="s">
        <v>288</v>
      </c>
      <c r="J13" s="32" t="s">
        <v>289</v>
      </c>
    </row>
    <row r="14" ht="18.75" customHeight="1" spans="1:10">
      <c r="A14" s="203" t="s">
        <v>254</v>
      </c>
      <c r="B14" s="21" t="s">
        <v>281</v>
      </c>
      <c r="C14" s="21" t="s">
        <v>308</v>
      </c>
      <c r="D14" s="21" t="s">
        <v>309</v>
      </c>
      <c r="E14" s="32" t="s">
        <v>310</v>
      </c>
      <c r="F14" s="21" t="s">
        <v>285</v>
      </c>
      <c r="G14" s="32" t="s">
        <v>307</v>
      </c>
      <c r="H14" s="21" t="s">
        <v>297</v>
      </c>
      <c r="I14" s="21" t="s">
        <v>288</v>
      </c>
      <c r="J14" s="32" t="s">
        <v>289</v>
      </c>
    </row>
    <row r="15" ht="18.75" customHeight="1" spans="1:10">
      <c r="A15" s="203" t="s">
        <v>254</v>
      </c>
      <c r="B15" s="21" t="s">
        <v>281</v>
      </c>
      <c r="C15" s="21" t="s">
        <v>308</v>
      </c>
      <c r="D15" s="21" t="s">
        <v>309</v>
      </c>
      <c r="E15" s="32" t="s">
        <v>311</v>
      </c>
      <c r="F15" s="21" t="s">
        <v>285</v>
      </c>
      <c r="G15" s="32" t="s">
        <v>307</v>
      </c>
      <c r="H15" s="21" t="s">
        <v>297</v>
      </c>
      <c r="I15" s="21" t="s">
        <v>288</v>
      </c>
      <c r="J15" s="32" t="s">
        <v>289</v>
      </c>
    </row>
    <row r="16" ht="18.75" customHeight="1" spans="1:10">
      <c r="A16" s="203" t="s">
        <v>261</v>
      </c>
      <c r="B16" s="21" t="s">
        <v>312</v>
      </c>
      <c r="C16" s="21" t="s">
        <v>282</v>
      </c>
      <c r="D16" s="21" t="s">
        <v>283</v>
      </c>
      <c r="E16" s="32" t="s">
        <v>313</v>
      </c>
      <c r="F16" s="21" t="s">
        <v>291</v>
      </c>
      <c r="G16" s="32" t="s">
        <v>314</v>
      </c>
      <c r="H16" s="21" t="s">
        <v>287</v>
      </c>
      <c r="I16" s="21" t="s">
        <v>288</v>
      </c>
      <c r="J16" s="32" t="s">
        <v>315</v>
      </c>
    </row>
    <row r="17" ht="18.75" customHeight="1" spans="1:10">
      <c r="A17" s="203" t="s">
        <v>261</v>
      </c>
      <c r="B17" s="21" t="s">
        <v>312</v>
      </c>
      <c r="C17" s="21" t="s">
        <v>282</v>
      </c>
      <c r="D17" s="21" t="s">
        <v>283</v>
      </c>
      <c r="E17" s="32" t="s">
        <v>316</v>
      </c>
      <c r="F17" s="21" t="s">
        <v>291</v>
      </c>
      <c r="G17" s="32" t="s">
        <v>317</v>
      </c>
      <c r="H17" s="21" t="s">
        <v>287</v>
      </c>
      <c r="I17" s="21" t="s">
        <v>288</v>
      </c>
      <c r="J17" s="32" t="s">
        <v>315</v>
      </c>
    </row>
    <row r="18" ht="18.75" customHeight="1" spans="1:10">
      <c r="A18" s="203" t="s">
        <v>261</v>
      </c>
      <c r="B18" s="21" t="s">
        <v>312</v>
      </c>
      <c r="C18" s="21" t="s">
        <v>282</v>
      </c>
      <c r="D18" s="21" t="s">
        <v>294</v>
      </c>
      <c r="E18" s="32" t="s">
        <v>318</v>
      </c>
      <c r="F18" s="21" t="s">
        <v>291</v>
      </c>
      <c r="G18" s="32" t="s">
        <v>296</v>
      </c>
      <c r="H18" s="21" t="s">
        <v>297</v>
      </c>
      <c r="I18" s="21" t="s">
        <v>288</v>
      </c>
      <c r="J18" s="32" t="s">
        <v>315</v>
      </c>
    </row>
    <row r="19" ht="18.75" customHeight="1" spans="1:10">
      <c r="A19" s="203" t="s">
        <v>261</v>
      </c>
      <c r="B19" s="21" t="s">
        <v>312</v>
      </c>
      <c r="C19" s="21" t="s">
        <v>282</v>
      </c>
      <c r="D19" s="21" t="s">
        <v>299</v>
      </c>
      <c r="E19" s="32" t="s">
        <v>319</v>
      </c>
      <c r="F19" s="21" t="s">
        <v>285</v>
      </c>
      <c r="G19" s="32" t="s">
        <v>307</v>
      </c>
      <c r="H19" s="21" t="s">
        <v>297</v>
      </c>
      <c r="I19" s="21" t="s">
        <v>288</v>
      </c>
      <c r="J19" s="32" t="s">
        <v>315</v>
      </c>
    </row>
    <row r="20" ht="18.75" customHeight="1" spans="1:10">
      <c r="A20" s="203" t="s">
        <v>261</v>
      </c>
      <c r="B20" s="21" t="s">
        <v>312</v>
      </c>
      <c r="C20" s="21" t="s">
        <v>282</v>
      </c>
      <c r="D20" s="21" t="s">
        <v>320</v>
      </c>
      <c r="E20" s="32" t="s">
        <v>321</v>
      </c>
      <c r="F20" s="21" t="s">
        <v>291</v>
      </c>
      <c r="G20" s="32" t="s">
        <v>322</v>
      </c>
      <c r="H20" s="21" t="s">
        <v>323</v>
      </c>
      <c r="I20" s="21" t="s">
        <v>288</v>
      </c>
      <c r="J20" s="32" t="s">
        <v>315</v>
      </c>
    </row>
    <row r="21" ht="18.75" customHeight="1" spans="1:10">
      <c r="A21" s="203" t="s">
        <v>261</v>
      </c>
      <c r="B21" s="21" t="s">
        <v>312</v>
      </c>
      <c r="C21" s="21" t="s">
        <v>302</v>
      </c>
      <c r="D21" s="21" t="s">
        <v>303</v>
      </c>
      <c r="E21" s="32" t="s">
        <v>324</v>
      </c>
      <c r="F21" s="21" t="s">
        <v>285</v>
      </c>
      <c r="G21" s="32" t="s">
        <v>325</v>
      </c>
      <c r="H21" s="21" t="s">
        <v>297</v>
      </c>
      <c r="I21" s="21" t="s">
        <v>288</v>
      </c>
      <c r="J21" s="32" t="s">
        <v>326</v>
      </c>
    </row>
    <row r="22" ht="18.75" customHeight="1" spans="1:10">
      <c r="A22" s="203" t="s">
        <v>261</v>
      </c>
      <c r="B22" s="21" t="s">
        <v>312</v>
      </c>
      <c r="C22" s="21" t="s">
        <v>302</v>
      </c>
      <c r="D22" s="21" t="s">
        <v>327</v>
      </c>
      <c r="E22" s="32" t="s">
        <v>328</v>
      </c>
      <c r="F22" s="21" t="s">
        <v>285</v>
      </c>
      <c r="G22" s="32" t="s">
        <v>307</v>
      </c>
      <c r="H22" s="21" t="s">
        <v>297</v>
      </c>
      <c r="I22" s="21" t="s">
        <v>288</v>
      </c>
      <c r="J22" s="32" t="s">
        <v>326</v>
      </c>
    </row>
    <row r="23" ht="18.75" customHeight="1" spans="1:10">
      <c r="A23" s="203" t="s">
        <v>261</v>
      </c>
      <c r="B23" s="21" t="s">
        <v>312</v>
      </c>
      <c r="C23" s="21" t="s">
        <v>308</v>
      </c>
      <c r="D23" s="21" t="s">
        <v>309</v>
      </c>
      <c r="E23" s="32" t="s">
        <v>310</v>
      </c>
      <c r="F23" s="21" t="s">
        <v>285</v>
      </c>
      <c r="G23" s="32" t="s">
        <v>307</v>
      </c>
      <c r="H23" s="21" t="s">
        <v>297</v>
      </c>
      <c r="I23" s="21" t="s">
        <v>288</v>
      </c>
      <c r="J23" s="32" t="s">
        <v>149</v>
      </c>
    </row>
    <row r="24" ht="18.75" customHeight="1" spans="1:10">
      <c r="A24" s="203" t="s">
        <v>261</v>
      </c>
      <c r="B24" s="21" t="s">
        <v>312</v>
      </c>
      <c r="C24" s="21" t="s">
        <v>308</v>
      </c>
      <c r="D24" s="21" t="s">
        <v>309</v>
      </c>
      <c r="E24" s="32" t="s">
        <v>311</v>
      </c>
      <c r="F24" s="21" t="s">
        <v>285</v>
      </c>
      <c r="G24" s="32" t="s">
        <v>307</v>
      </c>
      <c r="H24" s="21" t="s">
        <v>297</v>
      </c>
      <c r="I24" s="21" t="s">
        <v>288</v>
      </c>
      <c r="J24" s="32" t="s">
        <v>149</v>
      </c>
    </row>
    <row r="25" ht="18.75" customHeight="1" spans="1:10">
      <c r="A25" s="203" t="s">
        <v>268</v>
      </c>
      <c r="B25" s="21" t="s">
        <v>329</v>
      </c>
      <c r="C25" s="21" t="s">
        <v>282</v>
      </c>
      <c r="D25" s="21" t="s">
        <v>283</v>
      </c>
      <c r="E25" s="32" t="s">
        <v>330</v>
      </c>
      <c r="F25" s="21" t="s">
        <v>291</v>
      </c>
      <c r="G25" s="32" t="s">
        <v>331</v>
      </c>
      <c r="H25" s="21" t="s">
        <v>287</v>
      </c>
      <c r="I25" s="21" t="s">
        <v>288</v>
      </c>
      <c r="J25" s="32" t="s">
        <v>332</v>
      </c>
    </row>
    <row r="26" ht="18.75" customHeight="1" spans="1:10">
      <c r="A26" s="203" t="s">
        <v>268</v>
      </c>
      <c r="B26" s="21" t="s">
        <v>329</v>
      </c>
      <c r="C26" s="21" t="s">
        <v>282</v>
      </c>
      <c r="D26" s="21" t="s">
        <v>294</v>
      </c>
      <c r="E26" s="32" t="s">
        <v>333</v>
      </c>
      <c r="F26" s="21" t="s">
        <v>291</v>
      </c>
      <c r="G26" s="32" t="s">
        <v>334</v>
      </c>
      <c r="H26" s="21" t="s">
        <v>335</v>
      </c>
      <c r="I26" s="21" t="s">
        <v>288</v>
      </c>
      <c r="J26" s="32" t="s">
        <v>333</v>
      </c>
    </row>
    <row r="27" ht="18.75" customHeight="1" spans="1:10">
      <c r="A27" s="203" t="s">
        <v>268</v>
      </c>
      <c r="B27" s="21" t="s">
        <v>329</v>
      </c>
      <c r="C27" s="21" t="s">
        <v>282</v>
      </c>
      <c r="D27" s="21" t="s">
        <v>299</v>
      </c>
      <c r="E27" s="32" t="s">
        <v>336</v>
      </c>
      <c r="F27" s="21" t="s">
        <v>291</v>
      </c>
      <c r="G27" s="32" t="s">
        <v>147</v>
      </c>
      <c r="H27" s="21" t="s">
        <v>337</v>
      </c>
      <c r="I27" s="21" t="s">
        <v>288</v>
      </c>
      <c r="J27" s="32" t="s">
        <v>338</v>
      </c>
    </row>
    <row r="28" ht="18.75" customHeight="1" spans="1:10">
      <c r="A28" s="203" t="s">
        <v>268</v>
      </c>
      <c r="B28" s="21" t="s">
        <v>329</v>
      </c>
      <c r="C28" s="21" t="s">
        <v>302</v>
      </c>
      <c r="D28" s="21" t="s">
        <v>327</v>
      </c>
      <c r="E28" s="32" t="s">
        <v>339</v>
      </c>
      <c r="F28" s="21" t="s">
        <v>285</v>
      </c>
      <c r="G28" s="32" t="s">
        <v>301</v>
      </c>
      <c r="H28" s="21" t="s">
        <v>297</v>
      </c>
      <c r="I28" s="21" t="s">
        <v>340</v>
      </c>
      <c r="J28" s="32" t="s">
        <v>339</v>
      </c>
    </row>
    <row r="29" ht="18.75" customHeight="1" spans="1:10">
      <c r="A29" s="203" t="s">
        <v>268</v>
      </c>
      <c r="B29" s="21" t="s">
        <v>329</v>
      </c>
      <c r="C29" s="21" t="s">
        <v>308</v>
      </c>
      <c r="D29" s="21" t="s">
        <v>309</v>
      </c>
      <c r="E29" s="32" t="s">
        <v>341</v>
      </c>
      <c r="F29" s="21" t="s">
        <v>285</v>
      </c>
      <c r="G29" s="32" t="s">
        <v>342</v>
      </c>
      <c r="H29" s="21" t="s">
        <v>297</v>
      </c>
      <c r="I29" s="21" t="s">
        <v>340</v>
      </c>
      <c r="J29" s="32" t="s">
        <v>343</v>
      </c>
    </row>
    <row r="30" ht="18.75" customHeight="1" spans="1:10">
      <c r="A30" s="203" t="s">
        <v>266</v>
      </c>
      <c r="B30" s="21" t="s">
        <v>344</v>
      </c>
      <c r="C30" s="21" t="s">
        <v>282</v>
      </c>
      <c r="D30" s="21" t="s">
        <v>283</v>
      </c>
      <c r="E30" s="32" t="s">
        <v>345</v>
      </c>
      <c r="F30" s="21" t="s">
        <v>285</v>
      </c>
      <c r="G30" s="32" t="s">
        <v>346</v>
      </c>
      <c r="H30" s="21" t="s">
        <v>287</v>
      </c>
      <c r="I30" s="21" t="s">
        <v>288</v>
      </c>
      <c r="J30" s="32" t="s">
        <v>315</v>
      </c>
    </row>
    <row r="31" ht="18.75" customHeight="1" spans="1:10">
      <c r="A31" s="203" t="s">
        <v>266</v>
      </c>
      <c r="B31" s="21" t="s">
        <v>344</v>
      </c>
      <c r="C31" s="21" t="s">
        <v>282</v>
      </c>
      <c r="D31" s="21" t="s">
        <v>283</v>
      </c>
      <c r="E31" s="32" t="s">
        <v>347</v>
      </c>
      <c r="F31" s="21" t="s">
        <v>285</v>
      </c>
      <c r="G31" s="32" t="s">
        <v>348</v>
      </c>
      <c r="H31" s="21" t="s">
        <v>287</v>
      </c>
      <c r="I31" s="21" t="s">
        <v>288</v>
      </c>
      <c r="J31" s="32" t="s">
        <v>315</v>
      </c>
    </row>
    <row r="32" ht="18.75" customHeight="1" spans="1:10">
      <c r="A32" s="203" t="s">
        <v>266</v>
      </c>
      <c r="B32" s="21" t="s">
        <v>344</v>
      </c>
      <c r="C32" s="21" t="s">
        <v>282</v>
      </c>
      <c r="D32" s="21" t="s">
        <v>294</v>
      </c>
      <c r="E32" s="32" t="s">
        <v>349</v>
      </c>
      <c r="F32" s="21" t="s">
        <v>285</v>
      </c>
      <c r="G32" s="32" t="s">
        <v>325</v>
      </c>
      <c r="H32" s="21" t="s">
        <v>297</v>
      </c>
      <c r="I32" s="21" t="s">
        <v>288</v>
      </c>
      <c r="J32" s="32" t="s">
        <v>315</v>
      </c>
    </row>
    <row r="33" ht="18.75" customHeight="1" spans="1:10">
      <c r="A33" s="203" t="s">
        <v>266</v>
      </c>
      <c r="B33" s="21" t="s">
        <v>344</v>
      </c>
      <c r="C33" s="21" t="s">
        <v>282</v>
      </c>
      <c r="D33" s="21" t="s">
        <v>299</v>
      </c>
      <c r="E33" s="32" t="s">
        <v>319</v>
      </c>
      <c r="F33" s="21" t="s">
        <v>285</v>
      </c>
      <c r="G33" s="32" t="s">
        <v>307</v>
      </c>
      <c r="H33" s="21" t="s">
        <v>297</v>
      </c>
      <c r="I33" s="21" t="s">
        <v>288</v>
      </c>
      <c r="J33" s="32" t="s">
        <v>315</v>
      </c>
    </row>
    <row r="34" ht="18.75" customHeight="1" spans="1:10">
      <c r="A34" s="203" t="s">
        <v>266</v>
      </c>
      <c r="B34" s="21" t="s">
        <v>344</v>
      </c>
      <c r="C34" s="21" t="s">
        <v>282</v>
      </c>
      <c r="D34" s="21" t="s">
        <v>320</v>
      </c>
      <c r="E34" s="32" t="s">
        <v>321</v>
      </c>
      <c r="F34" s="21" t="s">
        <v>291</v>
      </c>
      <c r="G34" s="32" t="s">
        <v>350</v>
      </c>
      <c r="H34" s="21" t="s">
        <v>323</v>
      </c>
      <c r="I34" s="21" t="s">
        <v>288</v>
      </c>
      <c r="J34" s="32" t="s">
        <v>315</v>
      </c>
    </row>
    <row r="35" ht="18.75" customHeight="1" spans="1:10">
      <c r="A35" s="203" t="s">
        <v>266</v>
      </c>
      <c r="B35" s="21" t="s">
        <v>344</v>
      </c>
      <c r="C35" s="21" t="s">
        <v>302</v>
      </c>
      <c r="D35" s="21" t="s">
        <v>303</v>
      </c>
      <c r="E35" s="32" t="s">
        <v>351</v>
      </c>
      <c r="F35" s="21" t="s">
        <v>291</v>
      </c>
      <c r="G35" s="32" t="s">
        <v>352</v>
      </c>
      <c r="H35" s="21"/>
      <c r="I35" s="21" t="s">
        <v>340</v>
      </c>
      <c r="J35" s="32" t="s">
        <v>326</v>
      </c>
    </row>
    <row r="36" ht="18.75" customHeight="1" spans="1:10">
      <c r="A36" s="203" t="s">
        <v>266</v>
      </c>
      <c r="B36" s="21" t="s">
        <v>344</v>
      </c>
      <c r="C36" s="21" t="s">
        <v>302</v>
      </c>
      <c r="D36" s="21" t="s">
        <v>327</v>
      </c>
      <c r="E36" s="32" t="s">
        <v>353</v>
      </c>
      <c r="F36" s="21" t="s">
        <v>291</v>
      </c>
      <c r="G36" s="32" t="s">
        <v>353</v>
      </c>
      <c r="H36" s="21"/>
      <c r="I36" s="21" t="s">
        <v>340</v>
      </c>
      <c r="J36" s="32" t="s">
        <v>326</v>
      </c>
    </row>
    <row r="37" ht="18.75" customHeight="1" spans="1:10">
      <c r="A37" s="203" t="s">
        <v>266</v>
      </c>
      <c r="B37" s="21" t="s">
        <v>344</v>
      </c>
      <c r="C37" s="21" t="s">
        <v>308</v>
      </c>
      <c r="D37" s="21" t="s">
        <v>309</v>
      </c>
      <c r="E37" s="32" t="s">
        <v>310</v>
      </c>
      <c r="F37" s="21" t="s">
        <v>285</v>
      </c>
      <c r="G37" s="32" t="s">
        <v>325</v>
      </c>
      <c r="H37" s="21" t="s">
        <v>297</v>
      </c>
      <c r="I37" s="21" t="s">
        <v>288</v>
      </c>
      <c r="J37" s="32" t="s">
        <v>149</v>
      </c>
    </row>
    <row r="38" ht="18.75" customHeight="1" spans="1:10">
      <c r="A38" s="203" t="s">
        <v>266</v>
      </c>
      <c r="B38" s="21" t="s">
        <v>344</v>
      </c>
      <c r="C38" s="21" t="s">
        <v>308</v>
      </c>
      <c r="D38" s="21" t="s">
        <v>309</v>
      </c>
      <c r="E38" s="32" t="s">
        <v>354</v>
      </c>
      <c r="F38" s="21" t="s">
        <v>285</v>
      </c>
      <c r="G38" s="32" t="s">
        <v>325</v>
      </c>
      <c r="H38" s="21" t="s">
        <v>297</v>
      </c>
      <c r="I38" s="21" t="s">
        <v>288</v>
      </c>
      <c r="J38" s="32" t="s">
        <v>149</v>
      </c>
    </row>
    <row r="39" ht="18.75" customHeight="1" spans="1:10">
      <c r="A39" s="203" t="s">
        <v>259</v>
      </c>
      <c r="B39" s="21" t="s">
        <v>355</v>
      </c>
      <c r="C39" s="21" t="s">
        <v>282</v>
      </c>
      <c r="D39" s="21" t="s">
        <v>283</v>
      </c>
      <c r="E39" s="32" t="s">
        <v>356</v>
      </c>
      <c r="F39" s="21" t="s">
        <v>291</v>
      </c>
      <c r="G39" s="32" t="s">
        <v>357</v>
      </c>
      <c r="H39" s="21" t="s">
        <v>293</v>
      </c>
      <c r="I39" s="21" t="s">
        <v>288</v>
      </c>
      <c r="J39" s="32" t="s">
        <v>259</v>
      </c>
    </row>
    <row r="40" ht="18.75" customHeight="1" spans="1:10">
      <c r="A40" s="203" t="s">
        <v>259</v>
      </c>
      <c r="B40" s="21" t="s">
        <v>355</v>
      </c>
      <c r="C40" s="21" t="s">
        <v>282</v>
      </c>
      <c r="D40" s="21" t="s">
        <v>283</v>
      </c>
      <c r="E40" s="32" t="s">
        <v>358</v>
      </c>
      <c r="F40" s="21" t="s">
        <v>285</v>
      </c>
      <c r="G40" s="32" t="s">
        <v>359</v>
      </c>
      <c r="H40" s="21" t="s">
        <v>287</v>
      </c>
      <c r="I40" s="21" t="s">
        <v>288</v>
      </c>
      <c r="J40" s="32" t="s">
        <v>259</v>
      </c>
    </row>
    <row r="41" ht="18.75" customHeight="1" spans="1:10">
      <c r="A41" s="203" t="s">
        <v>259</v>
      </c>
      <c r="B41" s="21" t="s">
        <v>355</v>
      </c>
      <c r="C41" s="21" t="s">
        <v>282</v>
      </c>
      <c r="D41" s="21" t="s">
        <v>294</v>
      </c>
      <c r="E41" s="32" t="s">
        <v>360</v>
      </c>
      <c r="F41" s="21" t="s">
        <v>291</v>
      </c>
      <c r="G41" s="32" t="s">
        <v>296</v>
      </c>
      <c r="H41" s="21" t="s">
        <v>297</v>
      </c>
      <c r="I41" s="21" t="s">
        <v>288</v>
      </c>
      <c r="J41" s="32" t="s">
        <v>259</v>
      </c>
    </row>
    <row r="42" ht="18.75" customHeight="1" spans="1:10">
      <c r="A42" s="203" t="s">
        <v>259</v>
      </c>
      <c r="B42" s="21" t="s">
        <v>355</v>
      </c>
      <c r="C42" s="21" t="s">
        <v>282</v>
      </c>
      <c r="D42" s="21" t="s">
        <v>299</v>
      </c>
      <c r="E42" s="32" t="s">
        <v>361</v>
      </c>
      <c r="F42" s="21" t="s">
        <v>291</v>
      </c>
      <c r="G42" s="32" t="s">
        <v>296</v>
      </c>
      <c r="H42" s="21" t="s">
        <v>297</v>
      </c>
      <c r="I42" s="21" t="s">
        <v>288</v>
      </c>
      <c r="J42" s="32" t="s">
        <v>259</v>
      </c>
    </row>
    <row r="43" ht="18.75" customHeight="1" spans="1:10">
      <c r="A43" s="203" t="s">
        <v>259</v>
      </c>
      <c r="B43" s="21" t="s">
        <v>355</v>
      </c>
      <c r="C43" s="21" t="s">
        <v>302</v>
      </c>
      <c r="D43" s="21" t="s">
        <v>303</v>
      </c>
      <c r="E43" s="32" t="s">
        <v>362</v>
      </c>
      <c r="F43" s="21" t="s">
        <v>291</v>
      </c>
      <c r="G43" s="32" t="s">
        <v>305</v>
      </c>
      <c r="H43" s="21" t="s">
        <v>305</v>
      </c>
      <c r="I43" s="21" t="s">
        <v>288</v>
      </c>
      <c r="J43" s="32" t="s">
        <v>259</v>
      </c>
    </row>
    <row r="44" ht="18.75" customHeight="1" spans="1:10">
      <c r="A44" s="203" t="s">
        <v>259</v>
      </c>
      <c r="B44" s="21" t="s">
        <v>355</v>
      </c>
      <c r="C44" s="21" t="s">
        <v>308</v>
      </c>
      <c r="D44" s="21" t="s">
        <v>309</v>
      </c>
      <c r="E44" s="32" t="s">
        <v>363</v>
      </c>
      <c r="F44" s="21" t="s">
        <v>285</v>
      </c>
      <c r="G44" s="32" t="s">
        <v>307</v>
      </c>
      <c r="H44" s="21" t="s">
        <v>297</v>
      </c>
      <c r="I44" s="21" t="s">
        <v>288</v>
      </c>
      <c r="J44" s="32" t="s">
        <v>259</v>
      </c>
    </row>
  </sheetData>
  <mergeCells count="12">
    <mergeCell ref="A2:J2"/>
    <mergeCell ref="A3:H3"/>
    <mergeCell ref="A7:A15"/>
    <mergeCell ref="A16:A24"/>
    <mergeCell ref="A25:A29"/>
    <mergeCell ref="A30:A38"/>
    <mergeCell ref="A39:A44"/>
    <mergeCell ref="B7:B15"/>
    <mergeCell ref="B16:B24"/>
    <mergeCell ref="B25:B29"/>
    <mergeCell ref="B30:B38"/>
    <mergeCell ref="B39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6" sqref="C16"/>
    </sheetView>
  </sheetViews>
  <sheetFormatPr defaultColWidth="9.13636363636364" defaultRowHeight="14.25" customHeight="1" outlineLevelCol="5"/>
  <cols>
    <col min="1" max="1" width="32.1363636363636" customWidth="1"/>
    <col min="2" max="2" width="16.8545454545455" customWidth="1"/>
    <col min="3" max="3" width="32.1363636363636" customWidth="1"/>
    <col min="4" max="6" width="28.5727272727273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364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365</v>
      </c>
      <c r="C2" s="102"/>
      <c r="D2" s="103"/>
      <c r="E2" s="103"/>
      <c r="F2" s="103"/>
    </row>
    <row r="3" ht="18.75" customHeight="1" spans="1:6">
      <c r="A3" s="7" t="str">
        <f>"单位名称："&amp;"耿马傣族佤族自治县大兴中学"</f>
        <v>单位名称：耿马傣族佤族自治县大兴中学</v>
      </c>
      <c r="B3" s="7" t="s">
        <v>366</v>
      </c>
      <c r="C3" s="97"/>
      <c r="D3" s="99"/>
      <c r="E3" s="99"/>
      <c r="F3" s="38" t="s">
        <v>1</v>
      </c>
    </row>
    <row r="4" ht="18.75" customHeight="1" spans="1:6">
      <c r="A4" s="104" t="s">
        <v>173</v>
      </c>
      <c r="B4" s="105" t="s">
        <v>72</v>
      </c>
      <c r="C4" s="106" t="s">
        <v>73</v>
      </c>
      <c r="D4" s="13" t="s">
        <v>367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147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105</v>
      </c>
      <c r="B9" s="112" t="s">
        <v>105</v>
      </c>
      <c r="C9" s="113" t="s">
        <v>105</v>
      </c>
      <c r="D9" s="23"/>
      <c r="E9" s="23"/>
      <c r="F9" s="23"/>
    </row>
    <row r="10" ht="18.75" customHeight="1" spans="1:6">
      <c r="A10" s="36" t="s">
        <v>368</v>
      </c>
      <c r="B10" s="36"/>
      <c r="C10" s="36"/>
      <c r="D10" s="36"/>
      <c r="E10" s="36"/>
      <c r="F10" s="3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Q11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7" width="16.5727272727273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369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"单位名称："&amp;"耿马傣族佤族自治县大兴中学"</f>
        <v>单位名称：耿马傣族佤族自治县大兴中学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164</v>
      </c>
    </row>
    <row r="4" ht="18.75" customHeight="1" spans="1:17">
      <c r="A4" s="11" t="s">
        <v>370</v>
      </c>
      <c r="B4" s="71" t="s">
        <v>371</v>
      </c>
      <c r="C4" s="71" t="s">
        <v>372</v>
      </c>
      <c r="D4" s="71" t="s">
        <v>373</v>
      </c>
      <c r="E4" s="71" t="s">
        <v>374</v>
      </c>
      <c r="F4" s="71" t="s">
        <v>375</v>
      </c>
      <c r="G4" s="43" t="s">
        <v>180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376</v>
      </c>
      <c r="J5" s="74" t="s">
        <v>377</v>
      </c>
      <c r="K5" s="75" t="s">
        <v>378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188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105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36" t="s">
        <v>379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4" sqref="C14"/>
    </sheetView>
  </sheetViews>
  <sheetFormatPr defaultColWidth="9.13636363636364" defaultRowHeight="14.25" customHeight="1"/>
  <cols>
    <col min="1" max="1" width="31.4181818181818" customWidth="1"/>
    <col min="2" max="3" width="21.8545454545455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380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"单位名称："&amp;"耿马傣族佤族自治县大兴中学"</f>
        <v>单位名称：耿马傣族佤族自治县大兴中学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164</v>
      </c>
    </row>
    <row r="4" ht="18.75" customHeight="1" spans="1:14">
      <c r="A4" s="11" t="s">
        <v>370</v>
      </c>
      <c r="B4" s="71" t="s">
        <v>381</v>
      </c>
      <c r="C4" s="72" t="s">
        <v>382</v>
      </c>
      <c r="D4" s="43" t="s">
        <v>180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376</v>
      </c>
      <c r="G5" s="74" t="s">
        <v>377</v>
      </c>
      <c r="H5" s="75" t="s">
        <v>378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188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105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8.75" customHeight="1" spans="1:14">
      <c r="A11" s="36" t="s">
        <v>383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3636363636364" defaultRowHeight="14.25" customHeight="1"/>
  <cols>
    <col min="1" max="1" width="37.7090909090909" customWidth="1"/>
    <col min="2" max="4" width="17.5727272727273" customWidth="1"/>
    <col min="5" max="9" width="15.7090909090909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384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"单位名称："&amp;"耿马傣族佤族自治县大兴中学"</f>
        <v>单位名称：耿马傣族佤族自治县大兴中学</v>
      </c>
      <c r="B3" s="59"/>
      <c r="C3" s="59"/>
      <c r="D3" s="60"/>
      <c r="E3" s="61"/>
      <c r="G3" s="62"/>
      <c r="H3" s="62"/>
      <c r="I3" s="37" t="s">
        <v>164</v>
      </c>
    </row>
    <row r="4" ht="18.75" customHeight="1" spans="1:9">
      <c r="A4" s="29" t="s">
        <v>385</v>
      </c>
      <c r="B4" s="12" t="s">
        <v>180</v>
      </c>
      <c r="C4" s="13"/>
      <c r="D4" s="13"/>
      <c r="E4" s="12" t="s">
        <v>386</v>
      </c>
      <c r="F4" s="13"/>
      <c r="G4" s="63"/>
      <c r="H4" s="63"/>
      <c r="I4" s="14"/>
    </row>
    <row r="5" ht="18.75" customHeight="1" spans="1:9">
      <c r="A5" s="31"/>
      <c r="B5" s="30" t="s">
        <v>55</v>
      </c>
      <c r="C5" s="11" t="s">
        <v>58</v>
      </c>
      <c r="D5" s="64" t="s">
        <v>387</v>
      </c>
      <c r="E5" s="65" t="s">
        <v>388</v>
      </c>
      <c r="F5" s="65" t="s">
        <v>388</v>
      </c>
      <c r="G5" s="65" t="s">
        <v>388</v>
      </c>
      <c r="H5" s="65" t="s">
        <v>388</v>
      </c>
      <c r="I5" s="65" t="s">
        <v>388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ht="18.75" customHeight="1" spans="1:9">
      <c r="A9" s="36" t="s">
        <v>389</v>
      </c>
      <c r="B9" s="36"/>
      <c r="C9" s="36"/>
      <c r="D9" s="36"/>
      <c r="E9" s="36"/>
      <c r="F9" s="36"/>
      <c r="G9" s="36"/>
      <c r="H9" s="36"/>
      <c r="I9" s="36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J8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5" customHeight="1" spans="10:10">
      <c r="J1" s="37" t="s">
        <v>390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"单位名称："&amp;"耿马傣族佤族自治县大兴中学"</f>
        <v>单位名称：耿马傣族佤族自治县大兴中学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ht="18.75" customHeight="1" spans="1:10">
      <c r="A8" s="36" t="s">
        <v>389</v>
      </c>
      <c r="B8" s="36"/>
      <c r="C8" s="36"/>
      <c r="D8" s="36"/>
      <c r="E8" s="36"/>
      <c r="F8" s="36"/>
      <c r="G8" s="36"/>
      <c r="H8" s="36"/>
      <c r="I8" s="36"/>
      <c r="J8" s="36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4" sqref="B14"/>
    </sheetView>
  </sheetViews>
  <sheetFormatPr defaultColWidth="9.13636363636364" defaultRowHeight="12" customHeight="1" outlineLevelCol="7"/>
  <cols>
    <col min="1" max="1" width="29" customWidth="1"/>
    <col min="2" max="2" width="18.7090909090909" customWidth="1"/>
    <col min="3" max="3" width="24.8545454545455" customWidth="1"/>
    <col min="4" max="4" width="23.5727272727273" customWidth="1"/>
    <col min="5" max="5" width="17.8545454545455" customWidth="1"/>
    <col min="6" max="6" width="23.5727272727273" customWidth="1"/>
    <col min="7" max="7" width="25.1363636363636" customWidth="1"/>
    <col min="8" max="8" width="18.8545454545455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"单位名称："&amp;"耿马傣族佤族自治县大兴中学"</f>
        <v>单位名称：耿马傣族佤族自治县大兴中学</v>
      </c>
      <c r="B3" s="8"/>
      <c r="C3" s="3"/>
      <c r="H3" s="41" t="s">
        <v>164</v>
      </c>
    </row>
    <row r="4" ht="18.75" customHeight="1" spans="1:8">
      <c r="A4" s="11" t="s">
        <v>173</v>
      </c>
      <c r="B4" s="11" t="s">
        <v>392</v>
      </c>
      <c r="C4" s="11" t="s">
        <v>393</v>
      </c>
      <c r="D4" s="11" t="s">
        <v>394</v>
      </c>
      <c r="E4" s="11" t="s">
        <v>395</v>
      </c>
      <c r="F4" s="42" t="s">
        <v>396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374</v>
      </c>
      <c r="G5" s="45" t="s">
        <v>397</v>
      </c>
      <c r="H5" s="45" t="s">
        <v>398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ht="18.75" customHeight="1" spans="1:8">
      <c r="A9" s="36" t="s">
        <v>399</v>
      </c>
      <c r="B9" s="36"/>
      <c r="C9" s="36"/>
      <c r="D9" s="36"/>
      <c r="E9" s="36"/>
      <c r="F9" s="36"/>
      <c r="G9" s="36"/>
      <c r="H9" s="36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9" sqref="C19"/>
    </sheetView>
  </sheetViews>
  <sheetFormatPr defaultColWidth="9.13636363636364" defaultRowHeight="14.25" customHeight="1"/>
  <cols>
    <col min="1" max="1" width="13.4181818181818" customWidth="1"/>
    <col min="2" max="2" width="43.8727272727273" customWidth="1"/>
    <col min="3" max="3" width="23.8545454545455" customWidth="1"/>
    <col min="4" max="4" width="11.1363636363636" customWidth="1"/>
    <col min="5" max="5" width="33.1636363636364" customWidth="1"/>
    <col min="6" max="6" width="9.85454545454546" customWidth="1"/>
    <col min="7" max="7" width="17.7090909090909" customWidth="1"/>
    <col min="8" max="11" width="15.4181818181818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"单位名称："&amp;"耿马傣族佤族自治县大兴中学"</f>
        <v>单位名称：耿马傣族佤族自治县大兴中学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164</v>
      </c>
    </row>
    <row r="4" ht="18.75" customHeight="1" spans="1:11">
      <c r="A4" s="10" t="s">
        <v>248</v>
      </c>
      <c r="B4" s="10" t="s">
        <v>175</v>
      </c>
      <c r="C4" s="10" t="s">
        <v>249</v>
      </c>
      <c r="D4" s="11" t="s">
        <v>176</v>
      </c>
      <c r="E4" s="11" t="s">
        <v>177</v>
      </c>
      <c r="F4" s="11" t="s">
        <v>250</v>
      </c>
      <c r="G4" s="11" t="s">
        <v>251</v>
      </c>
      <c r="H4" s="29" t="s">
        <v>55</v>
      </c>
      <c r="I4" s="12" t="s">
        <v>401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105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ht="18.75" customHeight="1" spans="1:11">
      <c r="A11" s="36" t="s">
        <v>402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topLeftCell="A2" workbookViewId="0">
      <selection activeCell="C19" sqref="C19"/>
    </sheetView>
  </sheetViews>
  <sheetFormatPr defaultColWidth="9.13636363636364" defaultRowHeight="14.25" customHeight="1" outlineLevelCol="6"/>
  <cols>
    <col min="1" max="1" width="29.4181818181818" customWidth="1"/>
    <col min="2" max="2" width="23.1363636363636" customWidth="1"/>
    <col min="3" max="3" width="31.5727272727273" customWidth="1"/>
    <col min="4" max="4" width="20.4181818181818" customWidth="1"/>
    <col min="5" max="7" width="23.8545454545455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"单位名称："&amp;"耿马傣族佤族自治县大兴中学"</f>
        <v>单位名称：耿马傣族佤族自治县大兴中学</v>
      </c>
      <c r="B3" s="8"/>
      <c r="C3" s="8"/>
      <c r="D3" s="8"/>
      <c r="E3" s="9"/>
      <c r="F3" s="9"/>
      <c r="G3" s="4" t="s">
        <v>164</v>
      </c>
    </row>
    <row r="4" ht="18.75" customHeight="1" spans="1:7">
      <c r="A4" s="10" t="s">
        <v>249</v>
      </c>
      <c r="B4" s="10" t="s">
        <v>248</v>
      </c>
      <c r="C4" s="10" t="s">
        <v>175</v>
      </c>
      <c r="D4" s="11" t="s">
        <v>404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42271.88</v>
      </c>
      <c r="F8" s="23"/>
      <c r="G8" s="23"/>
    </row>
    <row r="9" ht="18.75" customHeight="1" spans="1:7">
      <c r="A9" s="21"/>
      <c r="B9" s="21" t="s">
        <v>405</v>
      </c>
      <c r="C9" s="21" t="s">
        <v>261</v>
      </c>
      <c r="D9" s="21" t="s">
        <v>406</v>
      </c>
      <c r="E9" s="23">
        <v>42271.88</v>
      </c>
      <c r="F9" s="23"/>
      <c r="G9" s="23"/>
    </row>
    <row r="10" ht="18.75" customHeight="1" spans="1:7">
      <c r="A10" s="24" t="s">
        <v>55</v>
      </c>
      <c r="B10" s="25" t="s">
        <v>407</v>
      </c>
      <c r="C10" s="25"/>
      <c r="D10" s="26"/>
      <c r="E10" s="23">
        <v>42271.88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自己玩</cp:lastModifiedBy>
  <dcterms:created xsi:type="dcterms:W3CDTF">2025-02-13T11:15:00Z</dcterms:created>
  <dcterms:modified xsi:type="dcterms:W3CDTF">2025-02-18T03:09:31Z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33E0F8CA1E47424A82A5785583DC43AF_12</vt:lpwstr>
  </property>
  <property fmtid="{D5CDD505-2E9C-101B-9397-08002B2CF9AE}" pid="3" name="KSOProductBuildVer">
    <vt:lpwstr>2052-12.1.0.19770</vt:lpwstr>
  </property>
</Properties>
</file>