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7" hidden="1">'部门项目支出预算表05-1'!$A$8:$W$23</definedName>
    <definedName name="_xlnm.Print_Titles" localSheetId="3">'部门财政拨款收支预算总表02-1'!$1:$6</definedName>
    <definedName name="_xlnm.Print_Titles" localSheetId="9">部门政府性基金预算支出预算表06!$1:$6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<sst xmlns="http://schemas.openxmlformats.org/spreadsheetml/2006/main" count="1040" uniqueCount="417">
  <si>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</si>
  <si>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</si>
  <si>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</si>
  <si>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</si>
  <si>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</si>
  <si>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</si>
  <si>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</si>
  <si>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</si>
  <si>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</si>
  <si>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</si>
  <si>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</si>
  <si>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</si>
  <si>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</si>
  <si>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</si>
  <si>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</si>
  <si>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</si>
  <si>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</si>
  <si>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</si>
  <si>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</si>
  <si>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</si>
  <si>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</si>
  <si>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</si>
  <si>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</si>
  <si>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</si>
  <si>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</si>
  <si>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</si>
  <si>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</si>
  <si>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</si>
  <si>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</si>
  <si>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</si>
  <si>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</si>
  <si>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</si>
  <si>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</si>
  <si>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</si>
  <si>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</si>
  <si>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</si>
  <si>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</si>
  <si>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</si>
  <si>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</si>
  <si>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</si>
  <si>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</si>
  <si>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</si>
  <si>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</si>
  <si>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</si>
  <si>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</si>
  <si>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</si>
  <si>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</si>
  <si>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</si>
  <si>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</si>
  <si>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</si>
  <si>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</si>
  <si>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</si>
  <si>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</si>
  <si>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</si>
  <si>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</si>
  <si>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</si>
  <si>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</si>
  <si>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</si>
  <si>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</si>
  <si>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</si>
  <si>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</si>
  <si>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</si>
  <si>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</si>
  <si>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</si>
  <si>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</si>
  <si>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</si>
  <si>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</si>
  <si>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</si>
  <si>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</si>
  <si>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125005</t>
  </si>
  <si>
    <t>耿马傣族佤族自治县农村经济经营管理站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</si>
  <si>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</si>
  <si>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</si>
  <si>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</si>
  <si>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</si>
  <si>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</si>
  <si>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</si>
  <si>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</si>
  <si>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</si>
  <si>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</si>
  <si>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</si>
  <si>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</si>
  <si>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</si>
  <si>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</si>
  <si>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</si>
  <si>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</si>
  <si>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</si>
  <si>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</si>
  <si>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</si>
  <si>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</si>
  <si>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</si>
  <si>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</si>
  <si>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</si>
  <si>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213</t>
  </si>
  <si>
    <t>农林水支出</t>
  </si>
  <si>
    <t>21301</t>
  </si>
  <si>
    <t>2130104</t>
  </si>
  <si>
    <t>农村合作经济</t>
  </si>
  <si>
    <t>2130126</t>
  </si>
  <si>
    <t>2130199</t>
  </si>
  <si>
    <t>221</t>
  </si>
  <si>
    <t>住房保障支出</t>
  </si>
  <si>
    <t>22102</t>
  </si>
  <si>
    <t>2210201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</si>
  <si>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</si>
  <si>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</si>
  <si>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</si>
  <si>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</si>
  <si>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</si>
  <si>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</si>
  <si>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</si>
  <si>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</si>
  <si>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</si>
  <si>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</si>
  <si>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</si>
  <si>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</si>
  <si>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</si>
  <si>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</si>
  <si>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</si>
  <si>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</si>
  <si>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</si>
  <si>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</si>
  <si>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</si>
  <si>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</si>
  <si>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</si>
  <si>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</si>
  <si>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</si>
  <si>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</si>
  <si>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</si>
  <si>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</si>
  <si>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</si>
  <si>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</si>
  <si>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</si>
  <si>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</si>
  <si>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</si>
  <si>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</si>
  <si>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</si>
  <si>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</si>
  <si>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</si>
  <si>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</si>
  <si>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</si>
  <si>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</si>
  <si>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</si>
  <si>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</si>
  <si>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</si>
  <si>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</si>
  <si>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</si>
  <si>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</si>
  <si>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</si>
  <si>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</si>
  <si>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</si>
  <si>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</si>
  <si>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</si>
  <si>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</si>
  <si>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</si>
  <si>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</si>
  <si>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</si>
  <si>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农业农村</t>
  </si>
  <si>
    <t>事业运行</t>
  </si>
  <si>
    <t>农村社会事业</t>
  </si>
  <si>
    <t>其他农业农村支出</t>
  </si>
  <si>
    <t>住房改革支出</t>
  </si>
  <si>
    <t>住房公积金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</si>
  <si>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</si>
  <si>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</si>
  <si>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</si>
  <si>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</si>
  <si>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</si>
  <si>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</si>
  <si>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</si>
  <si>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</si>
  <si>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</si>
  <si>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</si>
  <si>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</si>
  <si>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</si>
  <si>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</si>
  <si>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注：因本单位没有一般公共预算“三公”经费支出预算，故本表无数据。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</si>
  <si>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</si>
  <si>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</si>
  <si>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</si>
  <si>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</si>
  <si>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</si>
  <si>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</si>
  <si>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</si>
  <si>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</si>
  <si>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</si>
  <si>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</si>
  <si>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</si>
  <si>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</si>
  <si>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</si>
  <si>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</si>
  <si>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</si>
  <si>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</si>
  <si>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</si>
  <si>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</si>
  <si>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530926210000000001889</t>
  </si>
  <si>
    <t>事业人员工资支出</t>
  </si>
  <si>
    <t>30101</t>
  </si>
  <si>
    <t>基本工资</t>
  </si>
  <si>
    <t>30102</t>
  </si>
  <si>
    <t>津贴补贴</t>
  </si>
  <si>
    <t>530926231100001388905</t>
  </si>
  <si>
    <t>奖励性绩效工资</t>
  </si>
  <si>
    <t>30107</t>
  </si>
  <si>
    <t>绩效工资</t>
  </si>
  <si>
    <t>530926231100001388918</t>
  </si>
  <si>
    <t>事业人员绩效工资（2017年提高部分）</t>
  </si>
  <si>
    <t>530926231100001388917</t>
  </si>
  <si>
    <t>基础性绩效工资</t>
  </si>
  <si>
    <t>530926210000000001890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</si>
  <si>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</si>
  <si>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</si>
  <si>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</si>
  <si>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</si>
  <si>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</si>
  <si>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</si>
  <si>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</si>
  <si>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</si>
  <si>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</si>
  <si>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</si>
  <si>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</si>
  <si>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</si>
  <si>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</si>
  <si>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</si>
  <si>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</si>
  <si>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</si>
  <si>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</si>
  <si>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530926210000000001891</t>
  </si>
  <si>
    <t>30113</t>
  </si>
  <si>
    <t>530926210000000001895</t>
  </si>
  <si>
    <t>一般公用经费</t>
  </si>
  <si>
    <t>30201</t>
  </si>
  <si>
    <t>办公费</t>
  </si>
  <si>
    <t>30211</t>
  </si>
  <si>
    <t>差旅费</t>
  </si>
  <si>
    <t>30207</t>
  </si>
  <si>
    <t>邮电费</t>
  </si>
  <si>
    <t>530926210000000001894</t>
  </si>
  <si>
    <t>工会经费</t>
  </si>
  <si>
    <t>30228</t>
  </si>
  <si>
    <t>530926251100003814415</t>
  </si>
  <si>
    <t>残疾人就业保障金</t>
  </si>
  <si>
    <t>30299</t>
  </si>
  <si>
    <t>其他商品和服务支出</t>
  </si>
  <si>
    <t>530926210000000001892</t>
  </si>
  <si>
    <t>离退休费</t>
  </si>
  <si>
    <t>30302</t>
  </si>
  <si>
    <t>退休费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</si>
  <si>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</si>
  <si>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</si>
  <si>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</si>
  <si>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</si>
  <si>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</si>
  <si>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</si>
  <si>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</si>
  <si>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</si>
  <si>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</si>
  <si>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2021年农业社会化服务产业托管专项资金</t>
  </si>
  <si>
    <t>事业发展类</t>
  </si>
  <si>
    <t>530926221100001634413</t>
  </si>
  <si>
    <t>30227</t>
  </si>
  <si>
    <t>委托业务费</t>
  </si>
  <si>
    <t>2022年城乡统筹转户专项补助经费</t>
  </si>
  <si>
    <t>专项业务类</t>
  </si>
  <si>
    <t>530926221100001622066</t>
  </si>
  <si>
    <t>2025年春节慰问经费</t>
  </si>
  <si>
    <t>530926251100004068392</t>
  </si>
  <si>
    <t>30305</t>
  </si>
  <si>
    <t>生活补助</t>
  </si>
  <si>
    <t>2025年农村宅基地管理项目经费</t>
  </si>
  <si>
    <t>530926251100003815198</t>
  </si>
  <si>
    <t>30216</t>
  </si>
  <si>
    <t>培训费</t>
  </si>
  <si>
    <t>科技转化与推广服务、统计监测与信息服务、其他农业支出项目经费</t>
  </si>
  <si>
    <t>530926251100004059175</t>
  </si>
  <si>
    <t>税务局返还手续费资金</t>
  </si>
  <si>
    <t>530926251100003807386</t>
  </si>
  <si>
    <t>30204</t>
  </si>
  <si>
    <t>手续费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</si>
  <si>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</si>
  <si>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</si>
  <si>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</si>
  <si>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</si>
  <si>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</si>
  <si>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</si>
  <si>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</si>
  <si>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</si>
  <si>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</si>
  <si>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</si>
  <si>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</si>
  <si>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</si>
  <si>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</si>
  <si>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政策宣传次数</t>
  </si>
  <si>
    <t>&gt;=</t>
  </si>
  <si>
    <t>100</t>
  </si>
  <si>
    <t>次</t>
  </si>
  <si>
    <t>定量指标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</si>
  <si>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</si>
  <si>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</si>
  <si>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</si>
  <si>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90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</si>
  <si>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</si>
  <si>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</si>
  <si>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</si>
  <si>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</si>
  <si>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</si>
  <si>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</si>
  <si>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</si>
  <si>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生活状况改善</t>
  </si>
  <si>
    <t>有所改善</t>
  </si>
  <si>
    <t>元</t>
  </si>
  <si>
    <t>定性指标</t>
  </si>
  <si>
    <t>反映补助促进受助对象生活状况改善的情况。</t>
  </si>
  <si>
    <t>满意度指标</t>
  </si>
  <si>
    <t>服务对象满意度</t>
  </si>
  <si>
    <t>受益对象满意度</t>
  </si>
  <si>
    <t>反映获补助受益对象的满意程度。</t>
  </si>
  <si>
    <t>（1）全面深入排查全县范围内2020年7月3日至2023年9月底期间各类农村占用耕地建设的没有合法合规用地手续的住宅。拍摄能全面反映住宅及占地状况的现场照片。排查结果、认定情况公示时间一般不少于10天。
（2）强化分类整治。对违法占用永久基本农田建住宅、强占多占、非法出售等恶意占地建房行为重点实施整治，该拆除的要拆除，该追究责任的要依法依规追究责任，对符合完善用地手续条件该保留的按规定予以完善用地手续，尽快消除土地违法状态。
（3）对已拆除违法住宅的耕地，要限期复垦，及时恢复耕种条件，确实无法恢复耕种条件的，要落实耕地占补平衡。
（4）对乡(镇)推进进行督促指导，建立健全每月调度机制、会商协调机制、联合督导机制、审核把关机制，一月一调度、一月一分析、一月一通报。</t>
  </si>
  <si>
    <t>人次</t>
  </si>
  <si>
    <t>排查结果、认定情况公示度</t>
  </si>
  <si>
    <t>=</t>
  </si>
  <si>
    <t>反映补助事项在特定办事大厅、官网、媒体或其他渠道按规定进行公示的情况。
补助事项公示度=按规定公布事项/按规定应公布事项*100%</t>
  </si>
  <si>
    <t>排查结果、认定情况公示及时率</t>
  </si>
  <si>
    <t>政策知晓率</t>
  </si>
  <si>
    <t>反映补助政策的宣传效果情况。
政策知晓率=调查中补助政策知晓人数/调查总人数*100%</t>
  </si>
  <si>
    <t>农户满意度</t>
  </si>
  <si>
    <t>85</t>
  </si>
  <si>
    <t>实施农业生产社会化服务面积5.76万亩，蔬菜：机耕、机种、机防3个环节，玉米：机耕、机防2个环节，甘蔗：机耕、机防、机收3个环节；</t>
  </si>
  <si>
    <t>57600</t>
  </si>
  <si>
    <t>亩</t>
  </si>
  <si>
    <t>耿财农【2022】29号</t>
  </si>
  <si>
    <t>兑现准确率</t>
  </si>
  <si>
    <t>反映补助准确发放的情况。
补助兑现准确率=补助兑付额/应付额*100%</t>
  </si>
  <si>
    <t>经济效益</t>
  </si>
  <si>
    <t>项目实施后，“机耕”环节农户增收263.57万元，“机种”环节农户增收70.2万元，“机防”环节农户增收74.9万元，“机收”环节农户增收105.3万元。</t>
  </si>
  <si>
    <t>513</t>
  </si>
  <si>
    <t>万元</t>
  </si>
  <si>
    <t>经营状况改善</t>
  </si>
  <si>
    <t>改善</t>
  </si>
  <si>
    <t>幅</t>
  </si>
  <si>
    <t>反映补助促进受助企业经营状况改善的情况。</t>
  </si>
  <si>
    <t>95</t>
  </si>
  <si>
    <t>农业人口城镇落户人数</t>
  </si>
  <si>
    <t>1000</t>
  </si>
  <si>
    <t>人</t>
  </si>
  <si>
    <t>临财社发[2022]107号</t>
  </si>
  <si>
    <t>农业人口市民化程度</t>
  </si>
  <si>
    <t>逐步提升</t>
  </si>
  <si>
    <t>城乡二元结构</t>
  </si>
  <si>
    <t>逐步消除</t>
  </si>
  <si>
    <t>农村劳动力转移培训次数</t>
  </si>
  <si>
    <t>7000</t>
  </si>
  <si>
    <t>带动农村常住居民人均可支配收入</t>
  </si>
  <si>
    <t>16000</t>
  </si>
  <si>
    <t>反映补助带动人均增收的情况。</t>
  </si>
  <si>
    <t>获补对象数</t>
  </si>
  <si>
    <t>10</t>
  </si>
  <si>
    <t>人(人次、家)</t>
  </si>
  <si>
    <t>反映获补助人员、企业的数量情况，也适用补贴、资助等形式的补助。</t>
  </si>
  <si>
    <t>手续费返还额</t>
  </si>
  <si>
    <t>14</t>
  </si>
  <si>
    <t>反映年度内预估税务局返还手续费数额。</t>
  </si>
  <si>
    <t>工作完成率</t>
  </si>
  <si>
    <t>反映年度内单位工作完成情况</t>
  </si>
  <si>
    <t>经费使用率</t>
  </si>
  <si>
    <t>反映年度内经费支出使用率。</t>
  </si>
  <si>
    <t>部分运转</t>
  </si>
  <si>
    <t>正常</t>
  </si>
  <si>
    <t>年</t>
  </si>
  <si>
    <t>反映年度内部门运转情况。</t>
  </si>
  <si>
    <t>单位职工满意度</t>
  </si>
  <si>
    <t>反映年度内服务对象的满意程度情况。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</si>
  <si>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</si>
  <si>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</si>
  <si>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</si>
  <si>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</si>
  <si>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注：因本单位没有政府性基金预算，故本表无数据。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</si>
  <si>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</si>
  <si>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</si>
  <si>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</si>
  <si>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</si>
  <si>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</si>
  <si>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</si>
  <si>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</si>
  <si>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</si>
  <si>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</si>
  <si>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</si>
  <si>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注：因本单位没有政府采购预算，故本表无数据。</t>
  </si>
  <si>
    <t>预算08表</t>
  </si>
  <si>
    <t>政府购买服务项目</t>
  </si>
  <si>
    <t>政府购买服务目录</t>
  </si>
  <si>
    <t>注：因本单位没有政府购买服务预算，故本表无数据。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</si>
  <si>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</si>
  <si>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</si>
  <si>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</si>
  <si>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</si>
  <si>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</si>
  <si>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注：因本单位没有县对下转移支付预算，故本表无数据。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</si>
  <si>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</si>
  <si>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</si>
  <si>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</si>
  <si>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</si>
  <si>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</si>
  <si>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</si>
  <si>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</si>
  <si>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</si>
  <si>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</si>
  <si>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注：因本单位没有新增资产预算，故本表无数据。</t>
  </si>
  <si>
    <t>预算11表</t>
  </si>
  <si>
    <t>上级补助</t>
  </si>
  <si>
    <t>注：因本单位没有转移支付补助项目支出预算，故本表无数据。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</si>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</sst>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49" fontId="8" fillId="0" borderId="7" xfId="55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8" fontId="8" fillId="0" borderId="7" xfId="51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 wrapText="1" indent="2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pane ySplit="1" topLeftCell="A10" activePane="bottomLeft" state="frozen"/>
      <selection/>
      <selection pane="bottomLeft" activeCell="D34" sqref="D34"/>
    </sheetView>
  </sheetViews>
  <sheetFormatPr defaultColWidth="9.14285714285714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1"/>
      <c r="C3" s="201"/>
      <c r="D3" s="201"/>
    </row>
    <row r="4" ht="18.75" customHeight="1" spans="1:4">
      <c r="A4" s="42" t="str">
        <f>"单位名称："&amp;"耿马傣族佤族自治县农村经济经营管理站"</f>
        <v>单位名称：耿马傣族佤族自治县农村经济经营管理站</v>
      </c>
      <c r="B4" s="202"/>
      <c r="C4" s="20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31" t="str">
        <f t="shared" ref="B6:D6" si="0">"2025"&amp;"年预算数"</f>
        <v>2025年预算数</v>
      </c>
      <c r="C6" s="31" t="s">
        <v>5</v>
      </c>
      <c r="D6" s="31" t="str">
        <f t="shared" si="0"/>
        <v>2025年预算数</v>
      </c>
    </row>
    <row r="7" ht="18.75" customHeight="1" spans="1:4">
      <c r="A7" s="33"/>
      <c r="B7" s="33"/>
      <c r="C7" s="33"/>
      <c r="D7" s="33"/>
    </row>
    <row r="8" ht="18.75" customHeight="1" spans="1:4">
      <c r="A8" s="130" t="s">
        <v>6</v>
      </c>
      <c r="B8" s="24">
        <v>1192729.21</v>
      </c>
      <c r="C8" s="130" t="s">
        <v>7</v>
      </c>
      <c r="D8" s="24"/>
    </row>
    <row r="9" ht="18.75" customHeight="1" spans="1:4">
      <c r="A9" s="130" t="s">
        <v>8</v>
      </c>
      <c r="B9" s="24"/>
      <c r="C9" s="130" t="s">
        <v>9</v>
      </c>
      <c r="D9" s="24"/>
    </row>
    <row r="10" ht="18.75" customHeight="1" spans="1:4">
      <c r="A10" s="130" t="s">
        <v>10</v>
      </c>
      <c r="B10" s="24"/>
      <c r="C10" s="130" t="s">
        <v>11</v>
      </c>
      <c r="D10" s="24"/>
    </row>
    <row r="11" ht="18.75" customHeight="1" spans="1:4">
      <c r="A11" s="130" t="s">
        <v>12</v>
      </c>
      <c r="B11" s="24"/>
      <c r="C11" s="130" t="s">
        <v>13</v>
      </c>
      <c r="D11" s="24"/>
    </row>
    <row r="12" ht="18.75" customHeight="1" spans="1:4">
      <c r="A12" s="203" t="s">
        <v>14</v>
      </c>
      <c r="B12" s="24">
        <v>102615.42</v>
      </c>
      <c r="C12" s="162" t="s">
        <v>15</v>
      </c>
      <c r="D12" s="24"/>
    </row>
    <row r="13" ht="18.75" customHeight="1" spans="1:4">
      <c r="A13" s="165" t="s">
        <v>16</v>
      </c>
      <c r="B13" s="24"/>
      <c r="C13" s="164" t="s">
        <v>17</v>
      </c>
      <c r="D13" s="24"/>
    </row>
    <row r="14" ht="18.75" customHeight="1" spans="1:4">
      <c r="A14" s="165" t="s">
        <v>18</v>
      </c>
      <c r="B14" s="24"/>
      <c r="C14" s="164" t="s">
        <v>19</v>
      </c>
      <c r="D14" s="24"/>
    </row>
    <row r="15" ht="18.75" customHeight="1" spans="1:4">
      <c r="A15" s="165" t="s">
        <v>20</v>
      </c>
      <c r="B15" s="24"/>
      <c r="C15" s="164" t="s">
        <v>21</v>
      </c>
      <c r="D15" s="24">
        <v>306044.88</v>
      </c>
    </row>
    <row r="16" ht="18.75" customHeight="1" spans="1:4">
      <c r="A16" s="165" t="s">
        <v>22</v>
      </c>
      <c r="B16" s="24"/>
      <c r="C16" s="164" t="s">
        <v>23</v>
      </c>
      <c r="D16" s="24">
        <v>44495.01</v>
      </c>
    </row>
    <row r="17" ht="18.75" customHeight="1" spans="1:4">
      <c r="A17" s="165" t="s">
        <v>24</v>
      </c>
      <c r="B17" s="24">
        <v>102615.42</v>
      </c>
      <c r="C17" s="165" t="s">
        <v>25</v>
      </c>
      <c r="D17" s="24"/>
    </row>
    <row r="18" ht="18.75" customHeight="1" spans="1:4">
      <c r="A18" s="165" t="s">
        <v>26</v>
      </c>
      <c r="B18" s="24"/>
      <c r="C18" s="165" t="s">
        <v>27</v>
      </c>
      <c r="D18" s="24"/>
    </row>
    <row r="19" ht="18.75" customHeight="1" spans="1:4">
      <c r="A19" s="166" t="s">
        <v>26</v>
      </c>
      <c r="B19" s="24"/>
      <c r="C19" s="164" t="s">
        <v>28</v>
      </c>
      <c r="D19" s="24">
        <v>877658.98</v>
      </c>
    </row>
    <row r="20" ht="18.75" customHeight="1" spans="1:4">
      <c r="A20" s="166" t="s">
        <v>26</v>
      </c>
      <c r="B20" s="24"/>
      <c r="C20" s="164" t="s">
        <v>29</v>
      </c>
      <c r="D20" s="24"/>
    </row>
    <row r="21" ht="18.75" customHeight="1" spans="1:4">
      <c r="A21" s="166" t="s">
        <v>26</v>
      </c>
      <c r="B21" s="24"/>
      <c r="C21" s="164" t="s">
        <v>30</v>
      </c>
      <c r="D21" s="24"/>
    </row>
    <row r="22" ht="18.75" customHeight="1" spans="1:4">
      <c r="A22" s="166" t="s">
        <v>26</v>
      </c>
      <c r="B22" s="24"/>
      <c r="C22" s="164" t="s">
        <v>31</v>
      </c>
      <c r="D22" s="24"/>
    </row>
    <row r="23" ht="18.75" customHeight="1" spans="1:4">
      <c r="A23" s="166" t="s">
        <v>26</v>
      </c>
      <c r="B23" s="24"/>
      <c r="C23" s="164" t="s">
        <v>32</v>
      </c>
      <c r="D23" s="24"/>
    </row>
    <row r="24" ht="18.75" customHeight="1" spans="1:4">
      <c r="A24" s="166" t="s">
        <v>26</v>
      </c>
      <c r="B24" s="24"/>
      <c r="C24" s="164" t="s">
        <v>33</v>
      </c>
      <c r="D24" s="24"/>
    </row>
    <row r="25" ht="18.75" customHeight="1" spans="1:4">
      <c r="A25" s="166" t="s">
        <v>26</v>
      </c>
      <c r="B25" s="24"/>
      <c r="C25" s="164" t="s">
        <v>34</v>
      </c>
      <c r="D25" s="24"/>
    </row>
    <row r="26" ht="18.75" customHeight="1" spans="1:4">
      <c r="A26" s="166" t="s">
        <v>26</v>
      </c>
      <c r="B26" s="24"/>
      <c r="C26" s="164" t="s">
        <v>35</v>
      </c>
      <c r="D26" s="24">
        <v>67145.76</v>
      </c>
    </row>
    <row r="27" ht="18.75" customHeight="1" spans="1:4">
      <c r="A27" s="166" t="s">
        <v>26</v>
      </c>
      <c r="B27" s="24"/>
      <c r="C27" s="164" t="s">
        <v>36</v>
      </c>
      <c r="D27" s="24"/>
    </row>
    <row r="28" ht="18.75" customHeight="1" spans="1:4">
      <c r="A28" s="166" t="s">
        <v>26</v>
      </c>
      <c r="B28" s="24"/>
      <c r="C28" s="164" t="s">
        <v>37</v>
      </c>
      <c r="D28" s="24"/>
    </row>
    <row r="29" ht="18.75" customHeight="1" spans="1:4">
      <c r="A29" s="166" t="s">
        <v>26</v>
      </c>
      <c r="B29" s="24"/>
      <c r="C29" s="164" t="s">
        <v>38</v>
      </c>
      <c r="D29" s="24"/>
    </row>
    <row r="30" ht="18.75" customHeight="1" spans="1:4">
      <c r="A30" s="166" t="s">
        <v>26</v>
      </c>
      <c r="B30" s="24"/>
      <c r="C30" s="164" t="s">
        <v>39</v>
      </c>
      <c r="D30" s="24"/>
    </row>
    <row r="31" ht="18.75" customHeight="1" spans="1:4">
      <c r="A31" s="167" t="s">
        <v>26</v>
      </c>
      <c r="B31" s="24"/>
      <c r="C31" s="165" t="s">
        <v>40</v>
      </c>
      <c r="D31" s="24"/>
    </row>
    <row r="32" ht="18.75" customHeight="1" spans="1:4">
      <c r="A32" s="167" t="s">
        <v>26</v>
      </c>
      <c r="B32" s="24"/>
      <c r="C32" s="165" t="s">
        <v>41</v>
      </c>
      <c r="D32" s="24"/>
    </row>
    <row r="33" ht="18.75" customHeight="1" spans="1:4">
      <c r="A33" s="167" t="s">
        <v>26</v>
      </c>
      <c r="B33" s="24"/>
      <c r="C33" s="165" t="s">
        <v>42</v>
      </c>
      <c r="D33" s="24"/>
    </row>
    <row r="34" ht="18.75" customHeight="1" spans="1:4">
      <c r="A34" s="204" t="s">
        <v>43</v>
      </c>
      <c r="B34" s="168">
        <f>SUM(B8:B12)</f>
        <v>1295344.63</v>
      </c>
      <c r="C34" s="205" t="s">
        <v>44</v>
      </c>
      <c r="D34" s="168">
        <v>1295344.63</v>
      </c>
    </row>
    <row r="35" ht="18.75" customHeight="1" spans="1:4">
      <c r="A35" s="206" t="s">
        <v>45</v>
      </c>
      <c r="B35" s="24"/>
      <c r="C35" s="130" t="s">
        <v>46</v>
      </c>
      <c r="D35" s="24">
        <v>0</v>
      </c>
    </row>
    <row r="36" ht="18.75" customHeight="1" spans="1:4">
      <c r="A36" s="206" t="s">
        <v>47</v>
      </c>
      <c r="B36" s="24"/>
      <c r="C36" s="130" t="s">
        <v>47</v>
      </c>
      <c r="D36" s="24"/>
    </row>
    <row r="37" ht="18.75" customHeight="1" spans="1:4">
      <c r="A37" s="206" t="s">
        <v>48</v>
      </c>
      <c r="B37" s="24"/>
      <c r="C37" s="130" t="s">
        <v>49</v>
      </c>
      <c r="D37" s="24">
        <v>0</v>
      </c>
    </row>
    <row r="38" ht="18.75" customHeight="1" spans="1:4">
      <c r="A38" s="207" t="s">
        <v>50</v>
      </c>
      <c r="B38" s="168">
        <f t="shared" ref="B38:D38" si="1">B34+B35</f>
        <v>1295344.63</v>
      </c>
      <c r="C38" s="205" t="s">
        <v>51</v>
      </c>
      <c r="D38" s="168">
        <f>D34+D35</f>
        <v>1295344.63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 outlineLevelCol="5"/>
  <cols>
    <col min="1" max="1" width="32.1428571428571" customWidth="1"/>
    <col min="2" max="2" width="16.857142857142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98">
        <v>1</v>
      </c>
      <c r="B2" s="99">
        <v>0</v>
      </c>
      <c r="C2" s="98">
        <v>1</v>
      </c>
      <c r="D2" s="100"/>
      <c r="E2" s="100"/>
      <c r="F2" s="40" t="s">
        <v>372</v>
      </c>
    </row>
    <row r="3" ht="32.25" customHeight="1" spans="1:6">
      <c r="A3" s="101" t="str">
        <f>"2025"&amp;"年部门政府性基金预算支出预算表"</f>
        <v>2025年部门政府性基金预算支出预算表</v>
      </c>
      <c r="B3" s="102" t="s">
        <v>373</v>
      </c>
      <c r="C3" s="103"/>
      <c r="D3" s="104"/>
      <c r="E3" s="104"/>
      <c r="F3" s="104"/>
    </row>
    <row r="4" ht="18.75" customHeight="1" spans="1:6">
      <c r="A4" s="8" t="str">
        <f>"单位名称："&amp;"耿马傣族佤族自治县农村经济经营管理站"</f>
        <v>单位名称：耿马傣族佤族自治县农村经济经营管理站</v>
      </c>
      <c r="B4" s="8" t="s">
        <v>374</v>
      </c>
      <c r="C4" s="98"/>
      <c r="D4" s="100"/>
      <c r="E4" s="100"/>
      <c r="F4" s="40" t="s">
        <v>1</v>
      </c>
    </row>
    <row r="5" ht="18.75" customHeight="1" spans="1:6">
      <c r="A5" s="105" t="s">
        <v>178</v>
      </c>
      <c r="B5" s="106" t="s">
        <v>72</v>
      </c>
      <c r="C5" s="107" t="s">
        <v>73</v>
      </c>
      <c r="D5" s="14" t="s">
        <v>375</v>
      </c>
      <c r="E5" s="14"/>
      <c r="F5" s="15"/>
    </row>
    <row r="6" ht="18.75" customHeight="1" spans="1:6">
      <c r="A6" s="108"/>
      <c r="B6" s="109"/>
      <c r="C6" s="95"/>
      <c r="D6" s="94" t="s">
        <v>55</v>
      </c>
      <c r="E6" s="94" t="s">
        <v>74</v>
      </c>
      <c r="F6" s="94" t="s">
        <v>75</v>
      </c>
    </row>
    <row r="7" ht="18.75" customHeight="1" spans="1:6">
      <c r="A7" s="108">
        <v>1</v>
      </c>
      <c r="B7" s="110" t="s">
        <v>146</v>
      </c>
      <c r="C7" s="95">
        <v>3</v>
      </c>
      <c r="D7" s="94">
        <v>4</v>
      </c>
      <c r="E7" s="94">
        <v>5</v>
      </c>
      <c r="F7" s="94">
        <v>6</v>
      </c>
    </row>
    <row r="8" ht="18.75" customHeight="1" spans="1:6">
      <c r="A8" s="111"/>
      <c r="B8" s="82"/>
      <c r="C8" s="82"/>
      <c r="D8" s="24"/>
      <c r="E8" s="24"/>
      <c r="F8" s="24"/>
    </row>
    <row r="9" ht="18.75" customHeight="1" spans="1:6">
      <c r="A9" s="111"/>
      <c r="B9" s="82"/>
      <c r="C9" s="82"/>
      <c r="D9" s="24"/>
      <c r="E9" s="24"/>
      <c r="F9" s="24"/>
    </row>
    <row r="10" ht="18.75" customHeight="1" spans="1:6">
      <c r="A10" s="112" t="s">
        <v>104</v>
      </c>
      <c r="B10" s="113" t="s">
        <v>104</v>
      </c>
      <c r="C10" s="114" t="s">
        <v>104</v>
      </c>
      <c r="D10" s="24"/>
      <c r="E10" s="24"/>
      <c r="F10" s="24"/>
    </row>
    <row r="11" customHeight="1" spans="1:1">
      <c r="A11" s="38" t="s">
        <v>376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0"/>
      <c r="B2" s="30"/>
      <c r="C2" s="30"/>
      <c r="D2" s="30"/>
      <c r="E2" s="30"/>
      <c r="F2" s="30"/>
      <c r="G2" s="30"/>
      <c r="H2" s="30"/>
      <c r="I2" s="30"/>
      <c r="J2" s="30"/>
      <c r="O2" s="39"/>
      <c r="P2" s="39"/>
      <c r="Q2" s="40" t="s">
        <v>377</v>
      </c>
    </row>
    <row r="3" ht="35.25" customHeight="1" spans="1:17">
      <c r="A3" s="58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"单位名称："&amp;"耿马傣族佤族自治县农村经济经营管理站"</f>
        <v>单位名称：耿马傣族佤族自治县农村经济经营管理站</v>
      </c>
      <c r="B4" s="93"/>
      <c r="C4" s="93"/>
      <c r="D4" s="93"/>
      <c r="E4" s="93"/>
      <c r="F4" s="93"/>
      <c r="G4" s="93"/>
      <c r="H4" s="93"/>
      <c r="I4" s="93"/>
      <c r="J4" s="93"/>
      <c r="O4" s="63"/>
      <c r="P4" s="63"/>
      <c r="Q4" s="40" t="s">
        <v>164</v>
      </c>
    </row>
    <row r="5" ht="18.75" customHeight="1" spans="1:17">
      <c r="A5" s="12" t="s">
        <v>378</v>
      </c>
      <c r="B5" s="72" t="s">
        <v>379</v>
      </c>
      <c r="C5" s="72" t="s">
        <v>380</v>
      </c>
      <c r="D5" s="72" t="s">
        <v>381</v>
      </c>
      <c r="E5" s="72" t="s">
        <v>382</v>
      </c>
      <c r="F5" s="72" t="s">
        <v>383</v>
      </c>
      <c r="G5" s="45" t="s">
        <v>185</v>
      </c>
      <c r="H5" s="45"/>
      <c r="I5" s="45"/>
      <c r="J5" s="45"/>
      <c r="K5" s="74"/>
      <c r="L5" s="45"/>
      <c r="M5" s="45"/>
      <c r="N5" s="45"/>
      <c r="O5" s="64"/>
      <c r="P5" s="74"/>
      <c r="Q5" s="46"/>
    </row>
    <row r="6" ht="18.75" customHeight="1" spans="1:17">
      <c r="A6" s="17"/>
      <c r="B6" s="75"/>
      <c r="C6" s="75"/>
      <c r="D6" s="75"/>
      <c r="E6" s="75"/>
      <c r="F6" s="75"/>
      <c r="G6" s="75" t="s">
        <v>55</v>
      </c>
      <c r="H6" s="75" t="s">
        <v>58</v>
      </c>
      <c r="I6" s="75" t="s">
        <v>384</v>
      </c>
      <c r="J6" s="75" t="s">
        <v>385</v>
      </c>
      <c r="K6" s="76" t="s">
        <v>386</v>
      </c>
      <c r="L6" s="89" t="s">
        <v>77</v>
      </c>
      <c r="M6" s="89"/>
      <c r="N6" s="89"/>
      <c r="O6" s="90"/>
      <c r="P6" s="91"/>
      <c r="Q6" s="77"/>
    </row>
    <row r="7" ht="30" customHeight="1" spans="1:17">
      <c r="A7" s="19"/>
      <c r="B7" s="77"/>
      <c r="C7" s="77"/>
      <c r="D7" s="77"/>
      <c r="E7" s="77"/>
      <c r="F7" s="77"/>
      <c r="G7" s="77"/>
      <c r="H7" s="77" t="s">
        <v>57</v>
      </c>
      <c r="I7" s="77"/>
      <c r="J7" s="77"/>
      <c r="K7" s="78"/>
      <c r="L7" s="77" t="s">
        <v>57</v>
      </c>
      <c r="M7" s="77" t="s">
        <v>64</v>
      </c>
      <c r="N7" s="77" t="s">
        <v>193</v>
      </c>
      <c r="O7" s="92" t="s">
        <v>66</v>
      </c>
      <c r="P7" s="78" t="s">
        <v>67</v>
      </c>
      <c r="Q7" s="77" t="s">
        <v>68</v>
      </c>
    </row>
    <row r="8" ht="18.75" customHeight="1" spans="1:17">
      <c r="A8" s="33">
        <v>1</v>
      </c>
      <c r="B8" s="94">
        <v>2</v>
      </c>
      <c r="C8" s="94">
        <v>3</v>
      </c>
      <c r="D8" s="94">
        <v>4</v>
      </c>
      <c r="E8" s="94">
        <v>5</v>
      </c>
      <c r="F8" s="94">
        <v>6</v>
      </c>
      <c r="G8" s="95">
        <v>7</v>
      </c>
      <c r="H8" s="95">
        <v>8</v>
      </c>
      <c r="I8" s="95">
        <v>9</v>
      </c>
      <c r="J8" s="95">
        <v>10</v>
      </c>
      <c r="K8" s="95">
        <v>11</v>
      </c>
      <c r="L8" s="95">
        <v>12</v>
      </c>
      <c r="M8" s="95">
        <v>13</v>
      </c>
      <c r="N8" s="95">
        <v>14</v>
      </c>
      <c r="O8" s="95">
        <v>15</v>
      </c>
      <c r="P8" s="95">
        <v>16</v>
      </c>
      <c r="Q8" s="95">
        <v>17</v>
      </c>
    </row>
    <row r="9" ht="18.75" customHeight="1" spans="1:17">
      <c r="A9" s="80"/>
      <c r="B9" s="81"/>
      <c r="C9" s="81"/>
      <c r="D9" s="81"/>
      <c r="E9" s="96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0"/>
      <c r="B10" s="81"/>
      <c r="C10" s="81"/>
      <c r="D10" s="81"/>
      <c r="E10" s="97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3" t="s">
        <v>104</v>
      </c>
      <c r="B11" s="84"/>
      <c r="C11" s="84"/>
      <c r="D11" s="84"/>
      <c r="E11" s="96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38" t="s">
        <v>387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B12" sqref="B12"/>
    </sheetView>
  </sheetViews>
  <sheetFormatPr defaultColWidth="9.14285714285714" defaultRowHeight="14.25" customHeight="1"/>
  <cols>
    <col min="1" max="1" width="31.4285714285714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2"/>
      <c r="B2" s="62"/>
      <c r="C2" s="67"/>
      <c r="D2" s="62"/>
      <c r="E2" s="62"/>
      <c r="F2" s="62"/>
      <c r="G2" s="62"/>
      <c r="H2" s="68"/>
      <c r="I2" s="62"/>
      <c r="J2" s="62"/>
      <c r="K2" s="62"/>
      <c r="L2" s="39"/>
      <c r="M2" s="86"/>
      <c r="N2" s="87" t="s">
        <v>388</v>
      </c>
    </row>
    <row r="3" ht="34.5" customHeight="1" spans="1:14">
      <c r="A3" s="41" t="str">
        <f>"2025"&amp;"年部门政府购买服务预算表"</f>
        <v>2025年部门政府购买服务预算表</v>
      </c>
      <c r="B3" s="69"/>
      <c r="C3" s="52"/>
      <c r="D3" s="69"/>
      <c r="E3" s="69"/>
      <c r="F3" s="69"/>
      <c r="G3" s="69"/>
      <c r="H3" s="70"/>
      <c r="I3" s="69"/>
      <c r="J3" s="69"/>
      <c r="K3" s="69"/>
      <c r="L3" s="52"/>
      <c r="M3" s="70"/>
      <c r="N3" s="69"/>
    </row>
    <row r="4" ht="18.75" customHeight="1" spans="1:14">
      <c r="A4" s="59" t="str">
        <f>"单位名称："&amp;"耿马傣族佤族自治县农村经济经营管理站"</f>
        <v>单位名称：耿马傣族佤族自治县农村经济经营管理站</v>
      </c>
      <c r="B4" s="60"/>
      <c r="C4" s="71"/>
      <c r="D4" s="60"/>
      <c r="E4" s="60"/>
      <c r="F4" s="60"/>
      <c r="G4" s="60"/>
      <c r="H4" s="68"/>
      <c r="I4" s="62"/>
      <c r="J4" s="62"/>
      <c r="K4" s="62"/>
      <c r="L4" s="63"/>
      <c r="M4" s="88"/>
      <c r="N4" s="87" t="s">
        <v>164</v>
      </c>
    </row>
    <row r="5" ht="18.75" customHeight="1" spans="1:14">
      <c r="A5" s="12" t="s">
        <v>378</v>
      </c>
      <c r="B5" s="72" t="s">
        <v>389</v>
      </c>
      <c r="C5" s="73" t="s">
        <v>390</v>
      </c>
      <c r="D5" s="45" t="s">
        <v>185</v>
      </c>
      <c r="E5" s="45"/>
      <c r="F5" s="45"/>
      <c r="G5" s="45"/>
      <c r="H5" s="74"/>
      <c r="I5" s="45"/>
      <c r="J5" s="45"/>
      <c r="K5" s="45"/>
      <c r="L5" s="64"/>
      <c r="M5" s="74"/>
      <c r="N5" s="46"/>
    </row>
    <row r="6" ht="18.75" customHeight="1" spans="1:14">
      <c r="A6" s="17"/>
      <c r="B6" s="75"/>
      <c r="C6" s="76"/>
      <c r="D6" s="75" t="s">
        <v>55</v>
      </c>
      <c r="E6" s="75" t="s">
        <v>58</v>
      </c>
      <c r="F6" s="75" t="s">
        <v>384</v>
      </c>
      <c r="G6" s="75" t="s">
        <v>385</v>
      </c>
      <c r="H6" s="76" t="s">
        <v>386</v>
      </c>
      <c r="I6" s="89" t="s">
        <v>77</v>
      </c>
      <c r="J6" s="89"/>
      <c r="K6" s="89"/>
      <c r="L6" s="90"/>
      <c r="M6" s="91"/>
      <c r="N6" s="77"/>
    </row>
    <row r="7" ht="26.25" customHeight="1" spans="1:14">
      <c r="A7" s="19"/>
      <c r="B7" s="77"/>
      <c r="C7" s="78"/>
      <c r="D7" s="77"/>
      <c r="E7" s="77"/>
      <c r="F7" s="77"/>
      <c r="G7" s="77"/>
      <c r="H7" s="78"/>
      <c r="I7" s="77" t="s">
        <v>57</v>
      </c>
      <c r="J7" s="77" t="s">
        <v>64</v>
      </c>
      <c r="K7" s="77" t="s">
        <v>193</v>
      </c>
      <c r="L7" s="92" t="s">
        <v>66</v>
      </c>
      <c r="M7" s="78" t="s">
        <v>67</v>
      </c>
      <c r="N7" s="77" t="s">
        <v>68</v>
      </c>
    </row>
    <row r="8" ht="18.75" customHeight="1" spans="1:14">
      <c r="A8" s="79">
        <v>1</v>
      </c>
      <c r="B8" s="79">
        <v>2</v>
      </c>
      <c r="C8" s="79">
        <v>3</v>
      </c>
      <c r="D8" s="79">
        <v>4</v>
      </c>
      <c r="E8" s="79">
        <v>5</v>
      </c>
      <c r="F8" s="79">
        <v>6</v>
      </c>
      <c r="G8" s="79">
        <v>7</v>
      </c>
      <c r="H8" s="79">
        <v>8</v>
      </c>
      <c r="I8" s="79">
        <v>9</v>
      </c>
      <c r="J8" s="79">
        <v>10</v>
      </c>
      <c r="K8" s="79">
        <v>11</v>
      </c>
      <c r="L8" s="79">
        <v>12</v>
      </c>
      <c r="M8" s="79">
        <v>13</v>
      </c>
      <c r="N8" s="79">
        <v>14</v>
      </c>
    </row>
    <row r="9" ht="18.75" customHeight="1" spans="1:14">
      <c r="A9" s="80"/>
      <c r="B9" s="81"/>
      <c r="C9" s="82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0"/>
      <c r="B10" s="81"/>
      <c r="C10" s="82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3" t="s">
        <v>104</v>
      </c>
      <c r="B11" s="84"/>
      <c r="C11" s="8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2:2">
      <c r="B12" s="38" t="s">
        <v>391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0"/>
      <c r="B2" s="30"/>
      <c r="C2" s="30"/>
      <c r="D2" s="57"/>
      <c r="G2" s="39"/>
      <c r="H2" s="39"/>
      <c r="I2" s="39" t="s">
        <v>392</v>
      </c>
    </row>
    <row r="3" ht="27.75" customHeight="1" spans="1:9">
      <c r="A3" s="58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59" t="str">
        <f>"单位名称："&amp;"耿马傣族佤族自治县农村经济经营管理站"</f>
        <v>单位名称：耿马傣族佤族自治县农村经济经营管理站</v>
      </c>
      <c r="B4" s="60"/>
      <c r="C4" s="60"/>
      <c r="D4" s="61"/>
      <c r="E4" s="62"/>
      <c r="G4" s="63"/>
      <c r="H4" s="63"/>
      <c r="I4" s="39" t="s">
        <v>164</v>
      </c>
    </row>
    <row r="5" ht="18.75" customHeight="1" spans="1:9">
      <c r="A5" s="31" t="s">
        <v>393</v>
      </c>
      <c r="B5" s="13" t="s">
        <v>185</v>
      </c>
      <c r="C5" s="14"/>
      <c r="D5" s="14"/>
      <c r="E5" s="13" t="s">
        <v>394</v>
      </c>
      <c r="F5" s="14"/>
      <c r="G5" s="64"/>
      <c r="H5" s="64"/>
      <c r="I5" s="15"/>
    </row>
    <row r="6" ht="18.75" customHeight="1" spans="1:9">
      <c r="A6" s="33"/>
      <c r="B6" s="32" t="s">
        <v>55</v>
      </c>
      <c r="C6" s="12" t="s">
        <v>58</v>
      </c>
      <c r="D6" s="65" t="s">
        <v>395</v>
      </c>
      <c r="E6" s="66" t="s">
        <v>396</v>
      </c>
      <c r="F6" s="66" t="s">
        <v>396</v>
      </c>
      <c r="G6" s="66" t="s">
        <v>396</v>
      </c>
      <c r="H6" s="66" t="s">
        <v>396</v>
      </c>
      <c r="I6" s="66" t="s">
        <v>396</v>
      </c>
    </row>
    <row r="7" ht="18.75" customHeight="1" spans="1:9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</row>
    <row r="8" ht="18.75" customHeight="1" spans="1:9">
      <c r="A8" s="34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4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38" t="s">
        <v>397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285714285714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398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"单位名称："&amp;"耿马傣族佤族自治县农村经济经营管理站"</f>
        <v>单位名称：耿马傣族佤族自治县农村经济经营管理站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280</v>
      </c>
      <c r="B5" s="47" t="s">
        <v>281</v>
      </c>
      <c r="C5" s="47" t="s">
        <v>282</v>
      </c>
      <c r="D5" s="47" t="s">
        <v>283</v>
      </c>
      <c r="E5" s="47" t="s">
        <v>284</v>
      </c>
      <c r="F5" s="53" t="s">
        <v>285</v>
      </c>
      <c r="G5" s="47" t="s">
        <v>286</v>
      </c>
      <c r="H5" s="53" t="s">
        <v>287</v>
      </c>
      <c r="I5" s="53" t="s">
        <v>288</v>
      </c>
      <c r="J5" s="47" t="s">
        <v>289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3">
        <v>6</v>
      </c>
      <c r="G6" s="47">
        <v>7</v>
      </c>
      <c r="H6" s="53">
        <v>8</v>
      </c>
      <c r="I6" s="53">
        <v>9</v>
      </c>
      <c r="J6" s="47">
        <v>10</v>
      </c>
    </row>
    <row r="7" ht="18.75" customHeight="1" spans="1:10">
      <c r="A7" s="22"/>
      <c r="B7" s="48"/>
      <c r="C7" s="48"/>
      <c r="D7" s="48"/>
      <c r="E7" s="54"/>
      <c r="F7" s="55"/>
      <c r="G7" s="54"/>
      <c r="H7" s="55"/>
      <c r="I7" s="55"/>
      <c r="J7" s="54"/>
    </row>
    <row r="8" ht="18.75" customHeight="1" spans="1:10">
      <c r="A8" s="22"/>
      <c r="B8" s="22"/>
      <c r="C8" s="22"/>
      <c r="D8" s="22"/>
      <c r="E8" s="22"/>
      <c r="F8" s="56"/>
      <c r="G8" s="22"/>
      <c r="H8" s="22"/>
      <c r="I8" s="22"/>
      <c r="J8" s="22"/>
    </row>
    <row r="9" customHeight="1" spans="1:1">
      <c r="A9" s="38" t="s">
        <v>397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428571428571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399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"单位名称："&amp;"耿马傣族佤族自治县农村经济经营管理站"</f>
        <v>单位名称：耿马傣族佤族自治县农村经济经营管理站</v>
      </c>
      <c r="B4" s="9"/>
      <c r="C4" s="4"/>
      <c r="H4" s="43" t="s">
        <v>164</v>
      </c>
    </row>
    <row r="5" ht="18.75" customHeight="1" spans="1:8">
      <c r="A5" s="12" t="s">
        <v>178</v>
      </c>
      <c r="B5" s="12" t="s">
        <v>400</v>
      </c>
      <c r="C5" s="12" t="s">
        <v>401</v>
      </c>
      <c r="D5" s="12" t="s">
        <v>402</v>
      </c>
      <c r="E5" s="12" t="s">
        <v>403</v>
      </c>
      <c r="F5" s="44" t="s">
        <v>404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382</v>
      </c>
      <c r="G6" s="47" t="s">
        <v>405</v>
      </c>
      <c r="H6" s="47" t="s">
        <v>406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4"/>
      <c r="D8" s="34"/>
      <c r="E8" s="34"/>
      <c r="F8" s="49"/>
      <c r="G8" s="24"/>
      <c r="H8" s="24"/>
    </row>
    <row r="9" ht="18.75" customHeight="1" spans="1:8">
      <c r="A9" s="26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s="38" t="s">
        <v>407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285714285714" defaultRowHeight="14.25" customHeight="1"/>
  <cols>
    <col min="1" max="1" width="13.4285714285714" customWidth="1"/>
    <col min="2" max="2" width="43.8571428571429" customWidth="1"/>
    <col min="3" max="3" width="23.8571428571429" customWidth="1"/>
    <col min="4" max="4" width="11.1428571428571" customWidth="1"/>
    <col min="5" max="5" width="33.1428571428571" customWidth="1"/>
    <col min="6" max="6" width="9.85714285714286" customWidth="1"/>
    <col min="7" max="7" width="17.7142857142857" customWidth="1"/>
    <col min="8" max="11" width="15.428571428571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29"/>
      <c r="E2" s="29"/>
      <c r="F2" s="29"/>
      <c r="G2" s="29"/>
      <c r="H2" s="30"/>
      <c r="I2" s="30"/>
      <c r="J2" s="30"/>
      <c r="K2" s="39" t="s">
        <v>408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"单位名称："&amp;"耿马傣族佤族自治县农村经济经营管理站"</f>
        <v>单位名称：耿马傣族佤族自治县农村经济经营管理站</v>
      </c>
      <c r="B4" s="9"/>
      <c r="C4" s="9"/>
      <c r="D4" s="9"/>
      <c r="E4" s="9"/>
      <c r="F4" s="9"/>
      <c r="G4" s="9"/>
      <c r="H4" s="10"/>
      <c r="I4" s="10"/>
      <c r="J4" s="10"/>
      <c r="K4" s="5" t="s">
        <v>164</v>
      </c>
    </row>
    <row r="5" ht="18.75" customHeight="1" spans="1:11">
      <c r="A5" s="11" t="s">
        <v>251</v>
      </c>
      <c r="B5" s="11" t="s">
        <v>180</v>
      </c>
      <c r="C5" s="11" t="s">
        <v>252</v>
      </c>
      <c r="D5" s="12" t="s">
        <v>181</v>
      </c>
      <c r="E5" s="12" t="s">
        <v>182</v>
      </c>
      <c r="F5" s="12" t="s">
        <v>253</v>
      </c>
      <c r="G5" s="12" t="s">
        <v>254</v>
      </c>
      <c r="H5" s="31" t="s">
        <v>55</v>
      </c>
      <c r="I5" s="13" t="s">
        <v>409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2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3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4"/>
      <c r="B9" s="22"/>
      <c r="C9" s="34"/>
      <c r="D9" s="34"/>
      <c r="E9" s="34"/>
      <c r="F9" s="34"/>
      <c r="G9" s="34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5" t="s">
        <v>104</v>
      </c>
      <c r="B11" s="36"/>
      <c r="C11" s="36"/>
      <c r="D11" s="36"/>
      <c r="E11" s="36"/>
      <c r="F11" s="36"/>
      <c r="G11" s="37"/>
      <c r="H11" s="24"/>
      <c r="I11" s="24"/>
      <c r="J11" s="24"/>
      <c r="K11" s="24"/>
    </row>
    <row r="12" customHeight="1" spans="1:1">
      <c r="A12" s="38" t="s">
        <v>410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abSelected="1" workbookViewId="0">
      <pane ySplit="1" topLeftCell="A2" activePane="bottomLeft" state="frozen"/>
      <selection/>
      <selection pane="bottomLeft" activeCell="E28" sqref="E28"/>
    </sheetView>
  </sheetViews>
  <sheetFormatPr defaultColWidth="9.14285714285714" defaultRowHeight="14.25" customHeight="1" outlineLevelCol="6"/>
  <cols>
    <col min="1" max="1" width="29.4285714285714" customWidth="1"/>
    <col min="2" max="2" width="23.1428571428571" customWidth="1"/>
    <col min="3" max="3" width="31.5714285714286" customWidth="1"/>
    <col min="4" max="4" width="20.4285714285714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411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"单位名称："&amp;"耿马傣族佤族自治县农村经济经营管理站"</f>
        <v>单位名称：耿马傣族佤族自治县农村经济经营管理站</v>
      </c>
      <c r="B4" s="9"/>
      <c r="C4" s="9"/>
      <c r="D4" s="9"/>
      <c r="E4" s="10"/>
      <c r="F4" s="10"/>
      <c r="G4" s="5" t="s">
        <v>164</v>
      </c>
    </row>
    <row r="5" ht="18.75" customHeight="1" spans="1:7">
      <c r="A5" s="11" t="s">
        <v>252</v>
      </c>
      <c r="B5" s="11" t="s">
        <v>251</v>
      </c>
      <c r="C5" s="11" t="s">
        <v>180</v>
      </c>
      <c r="D5" s="12" t="s">
        <v>412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72000</v>
      </c>
      <c r="F9" s="24"/>
      <c r="G9" s="24"/>
    </row>
    <row r="10" ht="18.75" customHeight="1" spans="1:7">
      <c r="A10" s="22"/>
      <c r="B10" s="22" t="s">
        <v>413</v>
      </c>
      <c r="C10" s="22" t="s">
        <v>269</v>
      </c>
      <c r="D10" s="22" t="s">
        <v>414</v>
      </c>
      <c r="E10" s="24">
        <v>30000</v>
      </c>
      <c r="F10" s="24"/>
      <c r="G10" s="24"/>
    </row>
    <row r="11" ht="18.75" customHeight="1" spans="1:7">
      <c r="A11" s="25"/>
      <c r="B11" s="22" t="s">
        <v>415</v>
      </c>
      <c r="C11" s="22" t="s">
        <v>257</v>
      </c>
      <c r="D11" s="22" t="s">
        <v>414</v>
      </c>
      <c r="E11" s="24">
        <v>40000</v>
      </c>
      <c r="F11" s="24"/>
      <c r="G11" s="24"/>
    </row>
    <row r="12" ht="18.75" customHeight="1" spans="1:7">
      <c r="A12" s="25"/>
      <c r="B12" s="22" t="s">
        <v>415</v>
      </c>
      <c r="C12" s="22" t="s">
        <v>265</v>
      </c>
      <c r="D12" s="22" t="s">
        <v>414</v>
      </c>
      <c r="E12" s="24">
        <v>2000</v>
      </c>
      <c r="F12" s="24"/>
      <c r="G12" s="24"/>
    </row>
    <row r="13" ht="18.75" customHeight="1" spans="1:7">
      <c r="A13" s="26" t="s">
        <v>55</v>
      </c>
      <c r="B13" s="27" t="s">
        <v>416</v>
      </c>
      <c r="C13" s="27"/>
      <c r="D13" s="28"/>
      <c r="E13" s="24">
        <v>72000</v>
      </c>
      <c r="F13" s="24"/>
      <c r="G13" s="24"/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285714285714" customWidth="1"/>
    <col min="9" max="11" width="20.5714285714286" customWidth="1"/>
    <col min="12" max="12" width="20.4285714285714" customWidth="1"/>
    <col min="13" max="13" width="20.5714285714286" customWidth="1"/>
    <col min="14" max="19" width="20.4285714285714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194"/>
      <c r="O2" s="67"/>
      <c r="P2" s="67"/>
      <c r="Q2" s="67"/>
      <c r="R2" s="67"/>
      <c r="S2" s="39" t="s">
        <v>52</v>
      </c>
    </row>
    <row r="3" ht="57.75" customHeight="1" spans="1:19">
      <c r="A3" s="126" t="str">
        <f>"2025"&amp;"年部门收入预算表"</f>
        <v>2025年部门收入预算表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95"/>
      <c r="P3" s="195"/>
      <c r="Q3" s="195"/>
      <c r="R3" s="195"/>
      <c r="S3" s="195"/>
    </row>
    <row r="4" ht="18.75" customHeight="1" spans="1:19">
      <c r="A4" s="42" t="str">
        <f>"单位名称："&amp;"耿马傣族佤族自治县农村经济经营管理站"</f>
        <v>单位名称：耿马傣族佤族自治县农村经济经营管理站</v>
      </c>
      <c r="B4" s="93"/>
      <c r="C4" s="93"/>
      <c r="D4" s="93"/>
      <c r="E4" s="93"/>
      <c r="F4" s="93"/>
      <c r="G4" s="93"/>
      <c r="H4" s="93"/>
      <c r="I4" s="93"/>
      <c r="J4" s="71"/>
      <c r="K4" s="93"/>
      <c r="L4" s="93"/>
      <c r="M4" s="93"/>
      <c r="N4" s="93"/>
      <c r="O4" s="71"/>
      <c r="P4" s="71"/>
      <c r="Q4" s="71"/>
      <c r="R4" s="71"/>
      <c r="S4" s="39" t="s">
        <v>1</v>
      </c>
    </row>
    <row r="5" ht="18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3"/>
      <c r="F5" s="183"/>
      <c r="G5" s="183"/>
      <c r="H5" s="183"/>
      <c r="I5" s="183"/>
      <c r="J5" s="196"/>
      <c r="K5" s="183"/>
      <c r="L5" s="183"/>
      <c r="M5" s="183"/>
      <c r="N5" s="197"/>
      <c r="O5" s="182" t="s">
        <v>45</v>
      </c>
      <c r="P5" s="182"/>
      <c r="Q5" s="182"/>
      <c r="R5" s="182"/>
      <c r="S5" s="200"/>
    </row>
    <row r="6" ht="18.75" customHeight="1" spans="1:19">
      <c r="A6" s="184"/>
      <c r="B6" s="185"/>
      <c r="C6" s="185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8" t="s">
        <v>62</v>
      </c>
      <c r="J6" s="198"/>
      <c r="K6" s="198"/>
      <c r="L6" s="198"/>
      <c r="M6" s="198"/>
      <c r="N6" s="189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18.75" customHeight="1" spans="1:19">
      <c r="A7" s="187"/>
      <c r="B7" s="188"/>
      <c r="C7" s="188"/>
      <c r="D7" s="189"/>
      <c r="E7" s="189"/>
      <c r="F7" s="189"/>
      <c r="G7" s="189"/>
      <c r="H7" s="189"/>
      <c r="I7" s="188" t="s">
        <v>57</v>
      </c>
      <c r="J7" s="188" t="s">
        <v>64</v>
      </c>
      <c r="K7" s="188" t="s">
        <v>65</v>
      </c>
      <c r="L7" s="188" t="s">
        <v>66</v>
      </c>
      <c r="M7" s="188" t="s">
        <v>67</v>
      </c>
      <c r="N7" s="188" t="s">
        <v>68</v>
      </c>
      <c r="O7" s="199"/>
      <c r="P7" s="199"/>
      <c r="Q7" s="199"/>
      <c r="R7" s="199"/>
      <c r="S7" s="189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0" t="s">
        <v>69</v>
      </c>
      <c r="B9" s="191" t="s">
        <v>70</v>
      </c>
      <c r="C9" s="24">
        <v>1295344.63</v>
      </c>
      <c r="D9" s="24">
        <v>1295344.63</v>
      </c>
      <c r="E9" s="24">
        <v>1192729.21</v>
      </c>
      <c r="F9" s="24"/>
      <c r="G9" s="24"/>
      <c r="H9" s="24"/>
      <c r="I9" s="24">
        <v>102615.42</v>
      </c>
      <c r="J9" s="24"/>
      <c r="K9" s="24"/>
      <c r="L9" s="24"/>
      <c r="M9" s="24"/>
      <c r="N9" s="24">
        <v>102615.42</v>
      </c>
      <c r="O9" s="24"/>
      <c r="P9" s="24"/>
      <c r="Q9" s="24"/>
      <c r="R9" s="24"/>
      <c r="S9" s="24"/>
    </row>
    <row r="10" ht="18.75" customHeight="1" spans="1:19">
      <c r="A10" s="192" t="s">
        <v>55</v>
      </c>
      <c r="B10" s="193"/>
      <c r="C10" s="24">
        <v>1295344.63</v>
      </c>
      <c r="D10" s="24">
        <v>1295344.63</v>
      </c>
      <c r="E10" s="24">
        <v>1192729.21</v>
      </c>
      <c r="F10" s="24"/>
      <c r="G10" s="24"/>
      <c r="H10" s="24"/>
      <c r="I10" s="24">
        <v>102615.42</v>
      </c>
      <c r="J10" s="24"/>
      <c r="K10" s="24"/>
      <c r="L10" s="24"/>
      <c r="M10" s="24"/>
      <c r="N10" s="24">
        <v>102615.42</v>
      </c>
      <c r="O10" s="24"/>
      <c r="P10" s="24"/>
      <c r="Q10" s="24"/>
      <c r="R10" s="24"/>
      <c r="S10" s="24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0"/>
      <c r="E2" s="2"/>
      <c r="F2" s="2"/>
      <c r="G2" s="2"/>
      <c r="H2" s="170"/>
      <c r="I2" s="2"/>
      <c r="J2" s="170"/>
      <c r="K2" s="2"/>
      <c r="L2" s="2"/>
      <c r="M2" s="2"/>
      <c r="N2" s="2"/>
      <c r="O2" s="40" t="s">
        <v>71</v>
      </c>
    </row>
    <row r="3" ht="42" customHeight="1" spans="1:15">
      <c r="A3" s="6" t="str">
        <f>"2025"&amp;"年部门支出预算表"</f>
        <v>2025年部门支出预算表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ht="18.75" customHeight="1" spans="1:15">
      <c r="A4" s="172" t="str">
        <f>"单位名称："&amp;"耿马傣族佤族自治县农村经济经营管理站"</f>
        <v>单位名称：耿马傣族佤族自治县农村经济经营管理站</v>
      </c>
      <c r="B4" s="173"/>
      <c r="C4" s="62"/>
      <c r="D4" s="30"/>
      <c r="E4" s="62"/>
      <c r="F4" s="62"/>
      <c r="G4" s="62"/>
      <c r="H4" s="30"/>
      <c r="I4" s="62"/>
      <c r="J4" s="30"/>
      <c r="K4" s="62"/>
      <c r="L4" s="62"/>
      <c r="M4" s="178"/>
      <c r="N4" s="178"/>
      <c r="O4" s="40" t="s">
        <v>1</v>
      </c>
    </row>
    <row r="5" ht="18.75" customHeight="1" spans="1:15">
      <c r="A5" s="11" t="s">
        <v>72</v>
      </c>
      <c r="B5" s="11" t="s">
        <v>73</v>
      </c>
      <c r="C5" s="11" t="s">
        <v>55</v>
      </c>
      <c r="D5" s="13" t="s">
        <v>58</v>
      </c>
      <c r="E5" s="74" t="s">
        <v>74</v>
      </c>
      <c r="F5" s="135" t="s">
        <v>75</v>
      </c>
      <c r="G5" s="11" t="s">
        <v>59</v>
      </c>
      <c r="H5" s="11" t="s">
        <v>60</v>
      </c>
      <c r="I5" s="11" t="s">
        <v>76</v>
      </c>
      <c r="J5" s="13" t="s">
        <v>77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6" t="s">
        <v>57</v>
      </c>
      <c r="E6" s="92" t="s">
        <v>74</v>
      </c>
      <c r="F6" s="92" t="s">
        <v>75</v>
      </c>
      <c r="G6" s="19"/>
      <c r="H6" s="19"/>
      <c r="I6" s="19"/>
      <c r="J6" s="66" t="s">
        <v>57</v>
      </c>
      <c r="K6" s="47" t="s">
        <v>78</v>
      </c>
      <c r="L6" s="47" t="s">
        <v>79</v>
      </c>
      <c r="M6" s="47" t="s">
        <v>80</v>
      </c>
      <c r="N6" s="47" t="s">
        <v>81</v>
      </c>
      <c r="O6" s="47" t="s">
        <v>82</v>
      </c>
    </row>
    <row r="7" ht="18.75" customHeight="1" spans="1:15">
      <c r="A7" s="115">
        <v>1</v>
      </c>
      <c r="B7" s="115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</row>
    <row r="8" ht="18.75" customHeight="1" spans="1:15">
      <c r="A8" s="130" t="s">
        <v>83</v>
      </c>
      <c r="B8" s="159" t="s">
        <v>84</v>
      </c>
      <c r="C8" s="24">
        <v>306044.88</v>
      </c>
      <c r="D8" s="24">
        <v>306044.88</v>
      </c>
      <c r="E8" s="24">
        <v>306044.88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4" t="s">
        <v>85</v>
      </c>
      <c r="B9" s="175" t="str">
        <f>""&amp;"行政事业单位养老支出"</f>
        <v>行政事业单位养老支出</v>
      </c>
      <c r="C9" s="24">
        <v>306044.88</v>
      </c>
      <c r="D9" s="24">
        <v>306044.88</v>
      </c>
      <c r="E9" s="24">
        <v>306044.88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4" t="s">
        <v>86</v>
      </c>
      <c r="B10" s="175" t="str">
        <f>""&amp;"事业单位离退休"</f>
        <v>事业单位离退休</v>
      </c>
      <c r="C10" s="24">
        <v>216517.2</v>
      </c>
      <c r="D10" s="24">
        <v>216517.2</v>
      </c>
      <c r="E10" s="24">
        <v>216517.2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4" t="s">
        <v>87</v>
      </c>
      <c r="B11" s="175" t="str">
        <f>""&amp;"机关事业单位基本养老保险缴费支出"</f>
        <v>机关事业单位基本养老保险缴费支出</v>
      </c>
      <c r="C11" s="24">
        <v>89527.68</v>
      </c>
      <c r="D11" s="24">
        <v>89527.68</v>
      </c>
      <c r="E11" s="24">
        <v>89527.68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30" t="s">
        <v>88</v>
      </c>
      <c r="B12" s="159" t="s">
        <v>89</v>
      </c>
      <c r="C12" s="24">
        <v>44495.01</v>
      </c>
      <c r="D12" s="24">
        <v>44495.01</v>
      </c>
      <c r="E12" s="24">
        <v>44495.01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4" t="s">
        <v>90</v>
      </c>
      <c r="B13" s="175" t="str">
        <f>""&amp;"行政事业单位医疗"</f>
        <v>行政事业单位医疗</v>
      </c>
      <c r="C13" s="24">
        <v>44495.01</v>
      </c>
      <c r="D13" s="24">
        <v>44495.01</v>
      </c>
      <c r="E13" s="24">
        <v>44495.01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4" t="s">
        <v>91</v>
      </c>
      <c r="B14" s="175" t="str">
        <f>""&amp;"事业单位医疗"</f>
        <v>事业单位医疗</v>
      </c>
      <c r="C14" s="24">
        <v>39727.91</v>
      </c>
      <c r="D14" s="24">
        <v>39727.91</v>
      </c>
      <c r="E14" s="24">
        <v>39727.91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4" t="s">
        <v>92</v>
      </c>
      <c r="B15" s="175" t="str">
        <f>""&amp;"其他行政事业单位医疗支出"</f>
        <v>其他行政事业单位医疗支出</v>
      </c>
      <c r="C15" s="24">
        <v>4767.1</v>
      </c>
      <c r="D15" s="24">
        <v>4767.1</v>
      </c>
      <c r="E15" s="24">
        <v>4767.1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30" t="s">
        <v>93</v>
      </c>
      <c r="B16" s="159" t="s">
        <v>94</v>
      </c>
      <c r="C16" s="24">
        <v>877658.98</v>
      </c>
      <c r="D16" s="24">
        <v>735043.56</v>
      </c>
      <c r="E16" s="24">
        <v>703043.56</v>
      </c>
      <c r="F16" s="24">
        <v>72000</v>
      </c>
      <c r="G16" s="24"/>
      <c r="H16" s="24"/>
      <c r="I16" s="24"/>
      <c r="J16" s="24">
        <v>102615.42</v>
      </c>
      <c r="K16" s="24"/>
      <c r="L16" s="24"/>
      <c r="M16" s="24"/>
      <c r="N16" s="24"/>
      <c r="O16" s="24">
        <v>102615.42</v>
      </c>
    </row>
    <row r="17" ht="18.75" customHeight="1" spans="1:15">
      <c r="A17" s="174" t="s">
        <v>95</v>
      </c>
      <c r="B17" s="175" t="str">
        <f>""&amp;"农业农村"</f>
        <v>农业农村</v>
      </c>
      <c r="C17" s="24">
        <v>877658.98</v>
      </c>
      <c r="D17" s="24">
        <v>735043.56</v>
      </c>
      <c r="E17" s="24">
        <v>703043.56</v>
      </c>
      <c r="F17" s="24">
        <v>72000</v>
      </c>
      <c r="G17" s="24"/>
      <c r="H17" s="24"/>
      <c r="I17" s="24"/>
      <c r="J17" s="24">
        <v>102615.42</v>
      </c>
      <c r="K17" s="24"/>
      <c r="L17" s="24"/>
      <c r="M17" s="24"/>
      <c r="N17" s="24"/>
      <c r="O17" s="24"/>
    </row>
    <row r="18" ht="18.75" customHeight="1" spans="1:15">
      <c r="A18" s="174" t="s">
        <v>96</v>
      </c>
      <c r="B18" s="175" t="str">
        <f>""&amp;"事业运行"</f>
        <v>事业运行</v>
      </c>
      <c r="C18" s="24">
        <v>703043.56</v>
      </c>
      <c r="D18" s="24">
        <v>703043.56</v>
      </c>
      <c r="E18" s="24">
        <v>703043.56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4">
        <v>2130124</v>
      </c>
      <c r="B19" s="175" t="s">
        <v>97</v>
      </c>
      <c r="C19" s="24">
        <v>51064.39</v>
      </c>
      <c r="D19" s="24"/>
      <c r="E19" s="24"/>
      <c r="F19" s="24">
        <v>40000</v>
      </c>
      <c r="G19" s="24"/>
      <c r="H19" s="24"/>
      <c r="I19" s="24"/>
      <c r="J19" s="24">
        <v>11064.39</v>
      </c>
      <c r="K19" s="24"/>
      <c r="L19" s="24"/>
      <c r="M19" s="24"/>
      <c r="N19" s="24"/>
      <c r="O19" s="24">
        <v>11064.39</v>
      </c>
    </row>
    <row r="20" ht="18.75" customHeight="1" spans="1:15">
      <c r="A20" s="174" t="s">
        <v>98</v>
      </c>
      <c r="B20" s="175" t="str">
        <f>""&amp;"农村社会事业"</f>
        <v>农村社会事业</v>
      </c>
      <c r="C20" s="24">
        <v>30000</v>
      </c>
      <c r="D20" s="24">
        <v>30000</v>
      </c>
      <c r="E20" s="24"/>
      <c r="F20" s="24">
        <v>30000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4" t="s">
        <v>99</v>
      </c>
      <c r="B21" s="175" t="str">
        <f>""&amp;"其他农业农村支出"</f>
        <v>其他农业农村支出</v>
      </c>
      <c r="C21" s="24">
        <v>93551.03</v>
      </c>
      <c r="D21" s="24">
        <v>2000</v>
      </c>
      <c r="E21" s="24"/>
      <c r="F21" s="24">
        <v>2000</v>
      </c>
      <c r="G21" s="24"/>
      <c r="H21" s="24"/>
      <c r="I21" s="24"/>
      <c r="J21" s="24">
        <v>91551.03</v>
      </c>
      <c r="K21" s="24"/>
      <c r="L21" s="24"/>
      <c r="M21" s="24"/>
      <c r="N21" s="24"/>
      <c r="O21" s="24">
        <v>91551.03</v>
      </c>
    </row>
    <row r="22" ht="18.75" customHeight="1" spans="1:15">
      <c r="A22" s="130" t="s">
        <v>100</v>
      </c>
      <c r="B22" s="159" t="s">
        <v>101</v>
      </c>
      <c r="C22" s="24">
        <v>67145.76</v>
      </c>
      <c r="D22" s="24">
        <v>67145.76</v>
      </c>
      <c r="E22" s="24">
        <v>67145.76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4" t="s">
        <v>102</v>
      </c>
      <c r="B23" s="175" t="str">
        <f>""&amp;"住房改革支出"</f>
        <v>住房改革支出</v>
      </c>
      <c r="C23" s="24">
        <v>67145.76</v>
      </c>
      <c r="D23" s="24">
        <v>67145.76</v>
      </c>
      <c r="E23" s="24">
        <v>67145.76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4" t="s">
        <v>103</v>
      </c>
      <c r="B24" s="175" t="str">
        <f>""&amp;"住房公积金"</f>
        <v>住房公积金</v>
      </c>
      <c r="C24" s="24">
        <v>67145.76</v>
      </c>
      <c r="D24" s="24">
        <v>67145.76</v>
      </c>
      <c r="E24" s="24">
        <v>67145.76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6" t="s">
        <v>104</v>
      </c>
      <c r="B25" s="177" t="s">
        <v>104</v>
      </c>
      <c r="C25" s="24">
        <v>1295344.63</v>
      </c>
      <c r="D25" s="24">
        <v>1192729.21</v>
      </c>
      <c r="E25" s="24">
        <v>1120729.21</v>
      </c>
      <c r="F25" s="24">
        <v>72000</v>
      </c>
      <c r="G25" s="24"/>
      <c r="H25" s="24"/>
      <c r="I25" s="24"/>
      <c r="J25" s="24">
        <v>102615.42</v>
      </c>
      <c r="K25" s="24"/>
      <c r="L25" s="24"/>
      <c r="M25" s="24"/>
      <c r="N25" s="24"/>
      <c r="O25" s="24">
        <v>102615.42</v>
      </c>
    </row>
  </sheetData>
  <mergeCells count="11">
    <mergeCell ref="A3:O3"/>
    <mergeCell ref="A4:L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pane ySplit="1" topLeftCell="A6" activePane="bottomLeft" state="frozen"/>
      <selection/>
      <selection pane="bottomLeft" activeCell="B36" sqref="B36"/>
    </sheetView>
  </sheetViews>
  <sheetFormatPr defaultColWidth="9.14285714285714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105</v>
      </c>
    </row>
    <row r="3" ht="36" customHeight="1" spans="1:4">
      <c r="A3" s="6" t="str">
        <f>"2025"&amp;"年部门财政拨款收支预算总表"</f>
        <v>2025年部门财政拨款收支预算总表</v>
      </c>
      <c r="B3" s="157"/>
      <c r="C3" s="157"/>
      <c r="D3" s="157"/>
    </row>
    <row r="4" ht="18.75" customHeight="1" spans="1:4">
      <c r="A4" s="8" t="str">
        <f>"单位名称："&amp;"耿马傣族佤族自治县农村经济经营管理站"</f>
        <v>单位名称：耿马傣族佤族自治县农村经济经营管理站</v>
      </c>
      <c r="B4" s="158"/>
      <c r="C4" s="15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1" t="s">
        <v>4</v>
      </c>
      <c r="B6" s="105" t="str">
        <f t="shared" ref="B6:D6" si="0">"2025"&amp;"年预算数"</f>
        <v>2025年预算数</v>
      </c>
      <c r="C6" s="31" t="s">
        <v>106</v>
      </c>
      <c r="D6" s="105" t="str">
        <f t="shared" si="0"/>
        <v>2025年预算数</v>
      </c>
    </row>
    <row r="7" ht="18.75" customHeight="1" spans="1:4">
      <c r="A7" s="33"/>
      <c r="B7" s="19"/>
      <c r="C7" s="33"/>
      <c r="D7" s="19"/>
    </row>
    <row r="8" ht="18.75" customHeight="1" spans="1:4">
      <c r="A8" s="159" t="s">
        <v>107</v>
      </c>
      <c r="B8" s="24">
        <v>1192729.21</v>
      </c>
      <c r="C8" s="23" t="s">
        <v>108</v>
      </c>
      <c r="D8" s="24">
        <v>1192729.21</v>
      </c>
    </row>
    <row r="9" ht="18.75" customHeight="1" spans="1:4">
      <c r="A9" s="160" t="s">
        <v>109</v>
      </c>
      <c r="B9" s="24">
        <v>1192729.21</v>
      </c>
      <c r="C9" s="23" t="s">
        <v>110</v>
      </c>
      <c r="D9" s="24"/>
    </row>
    <row r="10" ht="18.75" customHeight="1" spans="1:4">
      <c r="A10" s="160" t="s">
        <v>111</v>
      </c>
      <c r="B10" s="24"/>
      <c r="C10" s="23" t="s">
        <v>112</v>
      </c>
      <c r="D10" s="24"/>
    </row>
    <row r="11" ht="18.75" customHeight="1" spans="1:4">
      <c r="A11" s="160" t="s">
        <v>113</v>
      </c>
      <c r="B11" s="24"/>
      <c r="C11" s="23" t="s">
        <v>114</v>
      </c>
      <c r="D11" s="24"/>
    </row>
    <row r="12" ht="18.75" customHeight="1" spans="1:4">
      <c r="A12" s="161" t="s">
        <v>115</v>
      </c>
      <c r="B12" s="24"/>
      <c r="C12" s="162" t="s">
        <v>116</v>
      </c>
      <c r="D12" s="24"/>
    </row>
    <row r="13" ht="18.75" customHeight="1" spans="1:4">
      <c r="A13" s="163" t="s">
        <v>109</v>
      </c>
      <c r="B13" s="24"/>
      <c r="C13" s="164" t="s">
        <v>117</v>
      </c>
      <c r="D13" s="24"/>
    </row>
    <row r="14" ht="18.75" customHeight="1" spans="1:4">
      <c r="A14" s="163" t="s">
        <v>111</v>
      </c>
      <c r="B14" s="24"/>
      <c r="C14" s="164" t="s">
        <v>118</v>
      </c>
      <c r="D14" s="24"/>
    </row>
    <row r="15" ht="18.75" customHeight="1" spans="1:4">
      <c r="A15" s="163" t="s">
        <v>113</v>
      </c>
      <c r="B15" s="24"/>
      <c r="C15" s="164" t="s">
        <v>119</v>
      </c>
      <c r="D15" s="24"/>
    </row>
    <row r="16" ht="18.75" customHeight="1" spans="1:4">
      <c r="A16" s="163" t="s">
        <v>26</v>
      </c>
      <c r="B16" s="24"/>
      <c r="C16" s="164" t="s">
        <v>120</v>
      </c>
      <c r="D16" s="24">
        <v>306044.88</v>
      </c>
    </row>
    <row r="17" ht="18.75" customHeight="1" spans="1:4">
      <c r="A17" s="163" t="s">
        <v>26</v>
      </c>
      <c r="B17" s="24" t="s">
        <v>26</v>
      </c>
      <c r="C17" s="164" t="s">
        <v>121</v>
      </c>
      <c r="D17" s="24">
        <v>44495.01</v>
      </c>
    </row>
    <row r="18" ht="18.75" customHeight="1" spans="1:4">
      <c r="A18" s="165" t="s">
        <v>26</v>
      </c>
      <c r="B18" s="24" t="s">
        <v>26</v>
      </c>
      <c r="C18" s="164" t="s">
        <v>122</v>
      </c>
      <c r="D18" s="24"/>
    </row>
    <row r="19" ht="18.75" customHeight="1" spans="1:4">
      <c r="A19" s="165" t="s">
        <v>26</v>
      </c>
      <c r="B19" s="24" t="s">
        <v>26</v>
      </c>
      <c r="C19" s="164" t="s">
        <v>123</v>
      </c>
      <c r="D19" s="24"/>
    </row>
    <row r="20" ht="18.75" customHeight="1" spans="1:4">
      <c r="A20" s="166" t="s">
        <v>26</v>
      </c>
      <c r="B20" s="24" t="s">
        <v>26</v>
      </c>
      <c r="C20" s="164" t="s">
        <v>124</v>
      </c>
      <c r="D20" s="24">
        <v>775043.56</v>
      </c>
    </row>
    <row r="21" ht="18.75" customHeight="1" spans="1:4">
      <c r="A21" s="166" t="s">
        <v>26</v>
      </c>
      <c r="B21" s="24" t="s">
        <v>26</v>
      </c>
      <c r="C21" s="164" t="s">
        <v>125</v>
      </c>
      <c r="D21" s="24"/>
    </row>
    <row r="22" ht="18.75" customHeight="1" spans="1:4">
      <c r="A22" s="166" t="s">
        <v>26</v>
      </c>
      <c r="B22" s="24" t="s">
        <v>26</v>
      </c>
      <c r="C22" s="164" t="s">
        <v>126</v>
      </c>
      <c r="D22" s="24"/>
    </row>
    <row r="23" ht="18.75" customHeight="1" spans="1:4">
      <c r="A23" s="166" t="s">
        <v>26</v>
      </c>
      <c r="B23" s="24" t="s">
        <v>26</v>
      </c>
      <c r="C23" s="164" t="s">
        <v>127</v>
      </c>
      <c r="D23" s="24"/>
    </row>
    <row r="24" ht="18.75" customHeight="1" spans="1:4">
      <c r="A24" s="166" t="s">
        <v>26</v>
      </c>
      <c r="B24" s="24" t="s">
        <v>26</v>
      </c>
      <c r="C24" s="164" t="s">
        <v>128</v>
      </c>
      <c r="D24" s="24"/>
    </row>
    <row r="25" ht="18.75" customHeight="1" spans="1:4">
      <c r="A25" s="166" t="s">
        <v>26</v>
      </c>
      <c r="B25" s="24" t="s">
        <v>26</v>
      </c>
      <c r="C25" s="164" t="s">
        <v>129</v>
      </c>
      <c r="D25" s="24"/>
    </row>
    <row r="26" ht="18.75" customHeight="1" spans="1:4">
      <c r="A26" s="166" t="s">
        <v>26</v>
      </c>
      <c r="B26" s="24" t="s">
        <v>26</v>
      </c>
      <c r="C26" s="164" t="s">
        <v>130</v>
      </c>
      <c r="D26" s="24"/>
    </row>
    <row r="27" ht="18.75" customHeight="1" spans="1:4">
      <c r="A27" s="166" t="s">
        <v>26</v>
      </c>
      <c r="B27" s="24" t="s">
        <v>26</v>
      </c>
      <c r="C27" s="164" t="s">
        <v>131</v>
      </c>
      <c r="D27" s="24">
        <v>67145.76</v>
      </c>
    </row>
    <row r="28" ht="18.75" customHeight="1" spans="1:4">
      <c r="A28" s="166" t="s">
        <v>26</v>
      </c>
      <c r="B28" s="24" t="s">
        <v>26</v>
      </c>
      <c r="C28" s="164" t="s">
        <v>132</v>
      </c>
      <c r="D28" s="24"/>
    </row>
    <row r="29" ht="18.75" customHeight="1" spans="1:4">
      <c r="A29" s="166" t="s">
        <v>26</v>
      </c>
      <c r="B29" s="24" t="s">
        <v>26</v>
      </c>
      <c r="C29" s="164" t="s">
        <v>133</v>
      </c>
      <c r="D29" s="24"/>
    </row>
    <row r="30" ht="18.75" customHeight="1" spans="1:4">
      <c r="A30" s="166" t="s">
        <v>26</v>
      </c>
      <c r="B30" s="24" t="s">
        <v>26</v>
      </c>
      <c r="C30" s="164" t="s">
        <v>134</v>
      </c>
      <c r="D30" s="24"/>
    </row>
    <row r="31" ht="18.75" customHeight="1" spans="1:4">
      <c r="A31" s="166" t="s">
        <v>26</v>
      </c>
      <c r="B31" s="24" t="s">
        <v>26</v>
      </c>
      <c r="C31" s="164" t="s">
        <v>135</v>
      </c>
      <c r="D31" s="24"/>
    </row>
    <row r="32" ht="18.75" customHeight="1" spans="1:4">
      <c r="A32" s="167" t="s">
        <v>26</v>
      </c>
      <c r="B32" s="24" t="s">
        <v>26</v>
      </c>
      <c r="C32" s="164" t="s">
        <v>136</v>
      </c>
      <c r="D32" s="24"/>
    </row>
    <row r="33" ht="18.75" customHeight="1" spans="1:4">
      <c r="A33" s="167" t="s">
        <v>26</v>
      </c>
      <c r="B33" s="24" t="s">
        <v>26</v>
      </c>
      <c r="C33" s="164" t="s">
        <v>137</v>
      </c>
      <c r="D33" s="24"/>
    </row>
    <row r="34" ht="18.75" customHeight="1" spans="1:4">
      <c r="A34" s="167" t="s">
        <v>26</v>
      </c>
      <c r="B34" s="24" t="s">
        <v>26</v>
      </c>
      <c r="C34" s="164" t="s">
        <v>138</v>
      </c>
      <c r="D34" s="24"/>
    </row>
    <row r="35" ht="18.75" customHeight="1" spans="1:4">
      <c r="A35" s="167" t="s">
        <v>26</v>
      </c>
      <c r="B35" s="24" t="s">
        <v>26</v>
      </c>
      <c r="C35" s="164" t="s">
        <v>139</v>
      </c>
      <c r="D35" s="24"/>
    </row>
    <row r="36" ht="18.75" customHeight="1" spans="1:4">
      <c r="A36" s="55" t="s">
        <v>140</v>
      </c>
      <c r="B36" s="168">
        <v>1192729.21</v>
      </c>
      <c r="C36" s="169" t="s">
        <v>51</v>
      </c>
      <c r="D36" s="168">
        <v>1192729.21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285714285714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47"/>
      <c r="F2" s="57"/>
      <c r="G2" s="40" t="s">
        <v>141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48"/>
      <c r="C3" s="148"/>
      <c r="D3" s="148"/>
      <c r="E3" s="148"/>
      <c r="F3" s="148"/>
      <c r="G3" s="148"/>
    </row>
    <row r="4" ht="18" customHeight="1" spans="1:7">
      <c r="A4" s="149" t="str">
        <f>"单位名称："&amp;"耿马傣族佤族自治县农村经济经营管理站"</f>
        <v>单位名称：耿马傣族佤族自治县农村经济经营管理站</v>
      </c>
      <c r="B4" s="29"/>
      <c r="C4" s="30"/>
      <c r="D4" s="30"/>
      <c r="E4" s="30"/>
      <c r="F4" s="100"/>
      <c r="G4" s="40" t="s">
        <v>1</v>
      </c>
    </row>
    <row r="5" ht="20.25" customHeight="1" spans="1:7">
      <c r="A5" s="150" t="s">
        <v>142</v>
      </c>
      <c r="B5" s="151"/>
      <c r="C5" s="105" t="s">
        <v>55</v>
      </c>
      <c r="D5" s="128" t="s">
        <v>74</v>
      </c>
      <c r="E5" s="14"/>
      <c r="F5" s="15"/>
      <c r="G5" s="121" t="s">
        <v>75</v>
      </c>
    </row>
    <row r="6" ht="20.25" customHeight="1" spans="1:7">
      <c r="A6" s="152" t="s">
        <v>72</v>
      </c>
      <c r="B6" s="152" t="s">
        <v>73</v>
      </c>
      <c r="C6" s="33"/>
      <c r="D6" s="66" t="s">
        <v>57</v>
      </c>
      <c r="E6" s="66" t="s">
        <v>143</v>
      </c>
      <c r="F6" s="66" t="s">
        <v>144</v>
      </c>
      <c r="G6" s="94"/>
    </row>
    <row r="7" ht="19.5" customHeight="1" spans="1:7">
      <c r="A7" s="152" t="s">
        <v>145</v>
      </c>
      <c r="B7" s="152" t="s">
        <v>146</v>
      </c>
      <c r="C7" s="152" t="s">
        <v>147</v>
      </c>
      <c r="D7" s="66">
        <v>4</v>
      </c>
      <c r="E7" s="153" t="s">
        <v>148</v>
      </c>
      <c r="F7" s="153" t="s">
        <v>149</v>
      </c>
      <c r="G7" s="152" t="s">
        <v>150</v>
      </c>
    </row>
    <row r="8" ht="18" customHeight="1" spans="1:7">
      <c r="A8" s="34" t="s">
        <v>83</v>
      </c>
      <c r="B8" s="34" t="s">
        <v>84</v>
      </c>
      <c r="C8" s="24">
        <v>306044.88</v>
      </c>
      <c r="D8" s="24">
        <v>306044.88</v>
      </c>
      <c r="E8" s="24">
        <v>306044.88</v>
      </c>
      <c r="F8" s="24"/>
      <c r="G8" s="24"/>
    </row>
    <row r="9" ht="18" customHeight="1" spans="1:7">
      <c r="A9" s="116" t="s">
        <v>85</v>
      </c>
      <c r="B9" s="116" t="s">
        <v>151</v>
      </c>
      <c r="C9" s="24">
        <v>306044.88</v>
      </c>
      <c r="D9" s="24">
        <v>306044.88</v>
      </c>
      <c r="E9" s="24">
        <v>306044.88</v>
      </c>
      <c r="F9" s="24"/>
      <c r="G9" s="24"/>
    </row>
    <row r="10" ht="18" customHeight="1" spans="1:7">
      <c r="A10" s="154" t="s">
        <v>86</v>
      </c>
      <c r="B10" s="154" t="s">
        <v>152</v>
      </c>
      <c r="C10" s="24">
        <v>216517.2</v>
      </c>
      <c r="D10" s="24">
        <v>216517.2</v>
      </c>
      <c r="E10" s="24">
        <v>216517.2</v>
      </c>
      <c r="F10" s="24"/>
      <c r="G10" s="24"/>
    </row>
    <row r="11" ht="18" customHeight="1" spans="1:7">
      <c r="A11" s="154" t="s">
        <v>87</v>
      </c>
      <c r="B11" s="154" t="s">
        <v>153</v>
      </c>
      <c r="C11" s="24">
        <v>89527.68</v>
      </c>
      <c r="D11" s="24">
        <v>89527.68</v>
      </c>
      <c r="E11" s="24">
        <v>89527.68</v>
      </c>
      <c r="F11" s="24"/>
      <c r="G11" s="24"/>
    </row>
    <row r="12" ht="18" customHeight="1" spans="1:7">
      <c r="A12" s="34" t="s">
        <v>88</v>
      </c>
      <c r="B12" s="34" t="s">
        <v>89</v>
      </c>
      <c r="C12" s="24">
        <v>44495.01</v>
      </c>
      <c r="D12" s="24">
        <v>44495.01</v>
      </c>
      <c r="E12" s="24">
        <v>44495.01</v>
      </c>
      <c r="F12" s="24"/>
      <c r="G12" s="24"/>
    </row>
    <row r="13" ht="18" customHeight="1" spans="1:7">
      <c r="A13" s="116" t="s">
        <v>90</v>
      </c>
      <c r="B13" s="116" t="s">
        <v>154</v>
      </c>
      <c r="C13" s="24">
        <v>44495.01</v>
      </c>
      <c r="D13" s="24">
        <v>44495.01</v>
      </c>
      <c r="E13" s="24">
        <v>44495.01</v>
      </c>
      <c r="F13" s="24"/>
      <c r="G13" s="24"/>
    </row>
    <row r="14" ht="18" customHeight="1" spans="1:7">
      <c r="A14" s="154" t="s">
        <v>91</v>
      </c>
      <c r="B14" s="154" t="s">
        <v>155</v>
      </c>
      <c r="C14" s="24">
        <v>39727.91</v>
      </c>
      <c r="D14" s="24">
        <v>39727.91</v>
      </c>
      <c r="E14" s="24">
        <v>39727.91</v>
      </c>
      <c r="F14" s="24"/>
      <c r="G14" s="24"/>
    </row>
    <row r="15" ht="18" customHeight="1" spans="1:7">
      <c r="A15" s="154" t="s">
        <v>92</v>
      </c>
      <c r="B15" s="154" t="s">
        <v>156</v>
      </c>
      <c r="C15" s="24">
        <v>4767.1</v>
      </c>
      <c r="D15" s="24">
        <v>4767.1</v>
      </c>
      <c r="E15" s="24">
        <v>4767.1</v>
      </c>
      <c r="F15" s="24"/>
      <c r="G15" s="24"/>
    </row>
    <row r="16" ht="18" customHeight="1" spans="1:7">
      <c r="A16" s="34" t="s">
        <v>93</v>
      </c>
      <c r="B16" s="34" t="s">
        <v>94</v>
      </c>
      <c r="C16" s="24">
        <v>775043.56</v>
      </c>
      <c r="D16" s="24">
        <v>703043.56</v>
      </c>
      <c r="E16" s="24">
        <v>671464.84</v>
      </c>
      <c r="F16" s="24">
        <v>31578.72</v>
      </c>
      <c r="G16" s="24">
        <v>72000</v>
      </c>
    </row>
    <row r="17" ht="18" customHeight="1" spans="1:7">
      <c r="A17" s="116" t="s">
        <v>95</v>
      </c>
      <c r="B17" s="116" t="s">
        <v>157</v>
      </c>
      <c r="C17" s="24">
        <v>775043.56</v>
      </c>
      <c r="D17" s="24">
        <v>703043.56</v>
      </c>
      <c r="E17" s="24">
        <v>671464.84</v>
      </c>
      <c r="F17" s="24">
        <v>31578.72</v>
      </c>
      <c r="G17" s="24">
        <v>72000</v>
      </c>
    </row>
    <row r="18" ht="18" customHeight="1" spans="1:7">
      <c r="A18" s="154" t="s">
        <v>96</v>
      </c>
      <c r="B18" s="154" t="s">
        <v>158</v>
      </c>
      <c r="C18" s="24">
        <v>703043.56</v>
      </c>
      <c r="D18" s="24">
        <v>703043.56</v>
      </c>
      <c r="E18" s="24">
        <v>671464.84</v>
      </c>
      <c r="F18" s="24">
        <v>31578.72</v>
      </c>
      <c r="G18" s="24"/>
    </row>
    <row r="19" ht="18" customHeight="1" spans="1:7">
      <c r="A19" s="154">
        <v>2130124</v>
      </c>
      <c r="B19" s="154" t="s">
        <v>97</v>
      </c>
      <c r="C19" s="24">
        <v>40000</v>
      </c>
      <c r="D19" s="24"/>
      <c r="E19" s="24"/>
      <c r="F19" s="24"/>
      <c r="G19" s="24">
        <v>40000</v>
      </c>
    </row>
    <row r="20" ht="18" customHeight="1" spans="1:7">
      <c r="A20" s="154" t="s">
        <v>98</v>
      </c>
      <c r="B20" s="154" t="s">
        <v>159</v>
      </c>
      <c r="C20" s="24">
        <v>30000</v>
      </c>
      <c r="D20" s="24"/>
      <c r="E20" s="24"/>
      <c r="F20" s="24"/>
      <c r="G20" s="24">
        <v>30000</v>
      </c>
    </row>
    <row r="21" ht="18" customHeight="1" spans="1:7">
      <c r="A21" s="154" t="s">
        <v>99</v>
      </c>
      <c r="B21" s="154" t="s">
        <v>160</v>
      </c>
      <c r="C21" s="24">
        <v>2000</v>
      </c>
      <c r="D21" s="24"/>
      <c r="E21" s="24"/>
      <c r="F21" s="24"/>
      <c r="G21" s="24">
        <v>2000</v>
      </c>
    </row>
    <row r="22" ht="18" customHeight="1" spans="1:7">
      <c r="A22" s="34" t="s">
        <v>100</v>
      </c>
      <c r="B22" s="34" t="s">
        <v>101</v>
      </c>
      <c r="C22" s="24">
        <v>67145.76</v>
      </c>
      <c r="D22" s="24">
        <v>67145.76</v>
      </c>
      <c r="E22" s="24">
        <v>67145.76</v>
      </c>
      <c r="F22" s="24"/>
      <c r="G22" s="24"/>
    </row>
    <row r="23" ht="18" customHeight="1" spans="1:7">
      <c r="A23" s="116" t="s">
        <v>102</v>
      </c>
      <c r="B23" s="116" t="s">
        <v>161</v>
      </c>
      <c r="C23" s="24">
        <v>67145.76</v>
      </c>
      <c r="D23" s="24">
        <v>67145.76</v>
      </c>
      <c r="E23" s="24">
        <v>67145.76</v>
      </c>
      <c r="F23" s="24"/>
      <c r="G23" s="24"/>
    </row>
    <row r="24" ht="18" customHeight="1" spans="1:7">
      <c r="A24" s="154" t="s">
        <v>103</v>
      </c>
      <c r="B24" s="154" t="s">
        <v>162</v>
      </c>
      <c r="C24" s="24">
        <v>67145.76</v>
      </c>
      <c r="D24" s="24">
        <v>67145.76</v>
      </c>
      <c r="E24" s="24">
        <v>67145.76</v>
      </c>
      <c r="F24" s="24"/>
      <c r="G24" s="24"/>
    </row>
    <row r="25" ht="18" customHeight="1" spans="1:7">
      <c r="A25" s="155" t="s">
        <v>104</v>
      </c>
      <c r="B25" s="156" t="s">
        <v>104</v>
      </c>
      <c r="C25" s="24">
        <v>1192729.21</v>
      </c>
      <c r="D25" s="24">
        <v>1120729.21</v>
      </c>
      <c r="E25" s="24">
        <v>1089150.49</v>
      </c>
      <c r="F25" s="24">
        <v>31578.72</v>
      </c>
      <c r="G25" s="24">
        <v>72000</v>
      </c>
    </row>
  </sheetData>
  <mergeCells count="7">
    <mergeCell ref="A3:G3"/>
    <mergeCell ref="A4:E4"/>
    <mergeCell ref="A5:B5"/>
    <mergeCell ref="D5:F5"/>
    <mergeCell ref="A25:B2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285714285714" defaultRowHeight="14.25" customHeight="1" outlineLevelCol="6"/>
  <cols>
    <col min="1" max="1" width="23.5714285714286" customWidth="1"/>
    <col min="2" max="7" width="22.8571428571429" customWidth="1"/>
  </cols>
  <sheetData>
    <row r="1" customHeight="1" spans="1:7">
      <c r="A1" s="136"/>
      <c r="B1" s="136"/>
      <c r="C1" s="136"/>
      <c r="D1" s="136"/>
      <c r="E1" s="136"/>
      <c r="F1" s="136"/>
      <c r="G1" s="136"/>
    </row>
    <row r="2" ht="15" customHeight="1" spans="1:7">
      <c r="A2" s="137"/>
      <c r="B2" s="138"/>
      <c r="C2" s="139"/>
      <c r="D2" s="62"/>
      <c r="G2" s="87" t="s">
        <v>163</v>
      </c>
    </row>
    <row r="3" ht="39" customHeight="1" spans="1:7">
      <c r="A3" s="126" t="str">
        <f>"2025"&amp;"年一般公共预算“三公”经费支出预算表"</f>
        <v>2025年一般公共预算“三公”经费支出预算表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"单位名称："&amp;"耿马傣族佤族自治县农村经济经营管理站"</f>
        <v>单位名称：耿马傣族佤族自治县农村经济经营管理站</v>
      </c>
      <c r="B4" s="138"/>
      <c r="C4" s="139"/>
      <c r="D4" s="62"/>
      <c r="E4" s="30"/>
      <c r="G4" s="87" t="s">
        <v>164</v>
      </c>
    </row>
    <row r="5" ht="18.75" customHeight="1" spans="1:7">
      <c r="A5" s="11" t="s">
        <v>165</v>
      </c>
      <c r="B5" s="11" t="s">
        <v>166</v>
      </c>
      <c r="C5" s="31" t="s">
        <v>167</v>
      </c>
      <c r="D5" s="13" t="s">
        <v>168</v>
      </c>
      <c r="E5" s="14"/>
      <c r="F5" s="15"/>
      <c r="G5" s="31" t="s">
        <v>169</v>
      </c>
    </row>
    <row r="6" ht="18.75" customHeight="1" spans="1:7">
      <c r="A6" s="18"/>
      <c r="B6" s="140"/>
      <c r="C6" s="33"/>
      <c r="D6" s="66" t="s">
        <v>57</v>
      </c>
      <c r="E6" s="66" t="s">
        <v>170</v>
      </c>
      <c r="F6" s="66" t="s">
        <v>171</v>
      </c>
      <c r="G6" s="33"/>
    </row>
    <row r="7" ht="18.75" customHeight="1" spans="1:7">
      <c r="A7" s="141" t="s">
        <v>55</v>
      </c>
      <c r="B7" s="142">
        <v>1</v>
      </c>
      <c r="C7" s="143">
        <v>2</v>
      </c>
      <c r="D7" s="144">
        <v>3</v>
      </c>
      <c r="E7" s="144">
        <v>4</v>
      </c>
      <c r="F7" s="144">
        <v>5</v>
      </c>
      <c r="G7" s="143">
        <v>6</v>
      </c>
    </row>
    <row r="8" ht="18.75" customHeight="1" spans="1:7">
      <c r="A8" s="141" t="s">
        <v>55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172</v>
      </c>
      <c r="B9" s="145"/>
      <c r="C9" s="145"/>
      <c r="D9" s="145"/>
      <c r="E9" s="145"/>
      <c r="F9" s="145"/>
      <c r="G9" s="145"/>
    </row>
    <row r="10" ht="18.75" customHeight="1" spans="1:7">
      <c r="A10" s="146" t="s">
        <v>173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174</v>
      </c>
      <c r="B11" s="145"/>
      <c r="C11" s="145"/>
      <c r="D11" s="145"/>
      <c r="E11" s="145"/>
      <c r="F11" s="145"/>
      <c r="G11" s="145"/>
    </row>
    <row r="12" ht="18.75" customHeight="1" spans="1:7">
      <c r="A12" s="146" t="s">
        <v>175</v>
      </c>
      <c r="B12" s="145"/>
      <c r="C12" s="145"/>
      <c r="D12" s="145"/>
      <c r="E12" s="145"/>
      <c r="F12" s="145"/>
      <c r="G12" s="145"/>
    </row>
    <row r="13" customHeight="1" spans="1:1">
      <c r="A13" s="38" t="s">
        <v>176</v>
      </c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2"/>
  <sheetViews>
    <sheetView showZeros="0" workbookViewId="0">
      <pane ySplit="1" topLeftCell="A8" activePane="bottomLeft" state="frozen"/>
      <selection/>
      <selection pane="bottomLeft" activeCell="H30" sqref="H30"/>
    </sheetView>
  </sheetViews>
  <sheetFormatPr defaultColWidth="9.14285714285714" defaultRowHeight="14.25" customHeight="1"/>
  <cols>
    <col min="1" max="1" width="32.8571428571429" customWidth="1"/>
    <col min="2" max="2" width="25.4285714285714" customWidth="1"/>
    <col min="3" max="3" width="26.5714285714286" customWidth="1"/>
    <col min="4" max="4" width="10.1428571428571" customWidth="1"/>
    <col min="5" max="5" width="28.5714285714286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4"/>
      <c r="D2" s="125"/>
      <c r="E2" s="125"/>
      <c r="F2" s="125"/>
      <c r="G2" s="125"/>
      <c r="H2" s="67"/>
      <c r="I2" s="67"/>
      <c r="J2" s="67"/>
      <c r="K2" s="67"/>
      <c r="L2" s="67"/>
      <c r="M2" s="67"/>
      <c r="N2" s="30"/>
      <c r="O2" s="30"/>
      <c r="P2" s="30"/>
      <c r="Q2" s="67"/>
      <c r="U2" s="124"/>
      <c r="W2" s="39" t="s">
        <v>177</v>
      </c>
    </row>
    <row r="3" ht="39.75" customHeight="1" spans="1:23">
      <c r="A3" s="126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"单位名称："&amp;"耿马傣族佤族自治县农村经济经营管理站"</f>
        <v>单位名称：耿马傣族佤族自治县农村经济经营管理站</v>
      </c>
      <c r="B4" s="127"/>
      <c r="C4" s="127"/>
      <c r="D4" s="127"/>
      <c r="E4" s="127"/>
      <c r="F4" s="127"/>
      <c r="G4" s="127"/>
      <c r="H4" s="71"/>
      <c r="I4" s="71"/>
      <c r="J4" s="71"/>
      <c r="K4" s="71"/>
      <c r="L4" s="71"/>
      <c r="M4" s="71"/>
      <c r="N4" s="93"/>
      <c r="O4" s="93"/>
      <c r="P4" s="93"/>
      <c r="Q4" s="71"/>
      <c r="U4" s="124"/>
      <c r="W4" s="39" t="s">
        <v>164</v>
      </c>
    </row>
    <row r="5" ht="18" customHeight="1" spans="1:23">
      <c r="A5" s="11" t="s">
        <v>178</v>
      </c>
      <c r="B5" s="11" t="s">
        <v>179</v>
      </c>
      <c r="C5" s="11" t="s">
        <v>180</v>
      </c>
      <c r="D5" s="11" t="s">
        <v>181</v>
      </c>
      <c r="E5" s="11" t="s">
        <v>182</v>
      </c>
      <c r="F5" s="11" t="s">
        <v>183</v>
      </c>
      <c r="G5" s="11" t="s">
        <v>184</v>
      </c>
      <c r="H5" s="128" t="s">
        <v>185</v>
      </c>
      <c r="I5" s="64" t="s">
        <v>185</v>
      </c>
      <c r="J5" s="64"/>
      <c r="K5" s="64"/>
      <c r="L5" s="64"/>
      <c r="M5" s="64"/>
      <c r="N5" s="14"/>
      <c r="O5" s="14"/>
      <c r="P5" s="14"/>
      <c r="Q5" s="74" t="s">
        <v>61</v>
      </c>
      <c r="R5" s="64" t="s">
        <v>77</v>
      </c>
      <c r="S5" s="64"/>
      <c r="T5" s="64"/>
      <c r="U5" s="64"/>
      <c r="V5" s="64"/>
      <c r="W5" s="133"/>
    </row>
    <row r="6" ht="18" customHeight="1" spans="1:23">
      <c r="A6" s="16"/>
      <c r="B6" s="123"/>
      <c r="C6" s="16"/>
      <c r="D6" s="16"/>
      <c r="E6" s="16"/>
      <c r="F6" s="16"/>
      <c r="G6" s="16"/>
      <c r="H6" s="105" t="s">
        <v>186</v>
      </c>
      <c r="I6" s="128" t="s">
        <v>58</v>
      </c>
      <c r="J6" s="64"/>
      <c r="K6" s="64"/>
      <c r="L6" s="64"/>
      <c r="M6" s="133"/>
      <c r="N6" s="13" t="s">
        <v>187</v>
      </c>
      <c r="O6" s="14"/>
      <c r="P6" s="15"/>
      <c r="Q6" s="11" t="s">
        <v>61</v>
      </c>
      <c r="R6" s="128" t="s">
        <v>77</v>
      </c>
      <c r="S6" s="74" t="s">
        <v>64</v>
      </c>
      <c r="T6" s="64" t="s">
        <v>77</v>
      </c>
      <c r="U6" s="74" t="s">
        <v>66</v>
      </c>
      <c r="V6" s="74" t="s">
        <v>67</v>
      </c>
      <c r="W6" s="135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134" t="s">
        <v>188</v>
      </c>
      <c r="J7" s="11" t="s">
        <v>189</v>
      </c>
      <c r="K7" s="11" t="s">
        <v>190</v>
      </c>
      <c r="L7" s="11" t="s">
        <v>191</v>
      </c>
      <c r="M7" s="11" t="s">
        <v>192</v>
      </c>
      <c r="N7" s="11" t="s">
        <v>58</v>
      </c>
      <c r="O7" s="11" t="s">
        <v>59</v>
      </c>
      <c r="P7" s="11" t="s">
        <v>60</v>
      </c>
      <c r="Q7" s="32"/>
      <c r="R7" s="11" t="s">
        <v>57</v>
      </c>
      <c r="S7" s="11" t="s">
        <v>64</v>
      </c>
      <c r="T7" s="11" t="s">
        <v>193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08"/>
      <c r="B8" s="108"/>
      <c r="C8" s="108"/>
      <c r="D8" s="108"/>
      <c r="E8" s="108"/>
      <c r="F8" s="108"/>
      <c r="G8" s="108"/>
      <c r="H8" s="108"/>
      <c r="I8" s="92"/>
      <c r="J8" s="18" t="s">
        <v>194</v>
      </c>
      <c r="K8" s="18" t="s">
        <v>190</v>
      </c>
      <c r="L8" s="18" t="s">
        <v>191</v>
      </c>
      <c r="M8" s="18" t="s">
        <v>192</v>
      </c>
      <c r="N8" s="18" t="s">
        <v>190</v>
      </c>
      <c r="O8" s="18" t="s">
        <v>191</v>
      </c>
      <c r="P8" s="18" t="s">
        <v>192</v>
      </c>
      <c r="Q8" s="18" t="s">
        <v>61</v>
      </c>
      <c r="R8" s="18" t="s">
        <v>57</v>
      </c>
      <c r="S8" s="18" t="s">
        <v>64</v>
      </c>
      <c r="T8" s="18" t="s">
        <v>193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29">
        <v>1</v>
      </c>
      <c r="B9" s="129">
        <v>2</v>
      </c>
      <c r="C9" s="129">
        <v>3</v>
      </c>
      <c r="D9" s="129">
        <v>4</v>
      </c>
      <c r="E9" s="129">
        <v>5</v>
      </c>
      <c r="F9" s="129">
        <v>6</v>
      </c>
      <c r="G9" s="129">
        <v>7</v>
      </c>
      <c r="H9" s="129">
        <v>8</v>
      </c>
      <c r="I9" s="129">
        <v>9</v>
      </c>
      <c r="J9" s="129">
        <v>10</v>
      </c>
      <c r="K9" s="129">
        <v>11</v>
      </c>
      <c r="L9" s="129">
        <v>12</v>
      </c>
      <c r="M9" s="129">
        <v>13</v>
      </c>
      <c r="N9" s="129">
        <v>14</v>
      </c>
      <c r="O9" s="129">
        <v>15</v>
      </c>
      <c r="P9" s="129">
        <v>16</v>
      </c>
      <c r="Q9" s="129">
        <v>17</v>
      </c>
      <c r="R9" s="129">
        <v>18</v>
      </c>
      <c r="S9" s="129">
        <v>19</v>
      </c>
      <c r="T9" s="129">
        <v>20</v>
      </c>
      <c r="U9" s="129">
        <v>21</v>
      </c>
      <c r="V9" s="129">
        <v>22</v>
      </c>
      <c r="W9" s="129">
        <v>23</v>
      </c>
    </row>
    <row r="10" ht="21" customHeight="1" spans="1:23">
      <c r="A10" s="130" t="s">
        <v>70</v>
      </c>
      <c r="B10" s="130"/>
      <c r="C10" s="130"/>
      <c r="D10" s="130"/>
      <c r="E10" s="130"/>
      <c r="F10" s="130"/>
      <c r="G10" s="130"/>
      <c r="H10" s="24">
        <v>1120729.21</v>
      </c>
      <c r="I10" s="24">
        <v>1120729.21</v>
      </c>
      <c r="J10" s="24"/>
      <c r="K10" s="24"/>
      <c r="L10" s="24">
        <v>1120729.21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0" t="s">
        <v>70</v>
      </c>
      <c r="B11" s="22" t="s">
        <v>195</v>
      </c>
      <c r="C11" s="22" t="s">
        <v>196</v>
      </c>
      <c r="D11" s="22" t="s">
        <v>96</v>
      </c>
      <c r="E11" s="22" t="s">
        <v>158</v>
      </c>
      <c r="F11" s="22" t="s">
        <v>197</v>
      </c>
      <c r="G11" s="22" t="s">
        <v>198</v>
      </c>
      <c r="H11" s="24">
        <v>262788</v>
      </c>
      <c r="I11" s="24">
        <v>262788</v>
      </c>
      <c r="J11" s="24"/>
      <c r="K11" s="24"/>
      <c r="L11" s="24">
        <v>262788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0" t="s">
        <v>70</v>
      </c>
      <c r="B12" s="22" t="s">
        <v>195</v>
      </c>
      <c r="C12" s="22" t="s">
        <v>196</v>
      </c>
      <c r="D12" s="22" t="s">
        <v>96</v>
      </c>
      <c r="E12" s="22" t="s">
        <v>158</v>
      </c>
      <c r="F12" s="22" t="s">
        <v>199</v>
      </c>
      <c r="G12" s="22" t="s">
        <v>200</v>
      </c>
      <c r="H12" s="24">
        <v>48660</v>
      </c>
      <c r="I12" s="24">
        <v>48660</v>
      </c>
      <c r="J12" s="24"/>
      <c r="K12" s="24"/>
      <c r="L12" s="24">
        <v>48660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0" t="s">
        <v>70</v>
      </c>
      <c r="B13" s="22" t="s">
        <v>201</v>
      </c>
      <c r="C13" s="22" t="s">
        <v>202</v>
      </c>
      <c r="D13" s="22" t="s">
        <v>96</v>
      </c>
      <c r="E13" s="22" t="s">
        <v>158</v>
      </c>
      <c r="F13" s="22" t="s">
        <v>203</v>
      </c>
      <c r="G13" s="22" t="s">
        <v>204</v>
      </c>
      <c r="H13" s="24">
        <v>169560</v>
      </c>
      <c r="I13" s="24">
        <v>169560</v>
      </c>
      <c r="J13" s="24"/>
      <c r="K13" s="24"/>
      <c r="L13" s="24">
        <v>169560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0" t="s">
        <v>70</v>
      </c>
      <c r="B14" s="22" t="s">
        <v>205</v>
      </c>
      <c r="C14" s="22" t="s">
        <v>206</v>
      </c>
      <c r="D14" s="22" t="s">
        <v>96</v>
      </c>
      <c r="E14" s="22" t="s">
        <v>158</v>
      </c>
      <c r="F14" s="22" t="s">
        <v>203</v>
      </c>
      <c r="G14" s="22" t="s">
        <v>204</v>
      </c>
      <c r="H14" s="24">
        <v>108000</v>
      </c>
      <c r="I14" s="24">
        <v>108000</v>
      </c>
      <c r="J14" s="24"/>
      <c r="K14" s="24"/>
      <c r="L14" s="24">
        <v>108000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0" t="s">
        <v>70</v>
      </c>
      <c r="B15" s="22" t="s">
        <v>207</v>
      </c>
      <c r="C15" s="22" t="s">
        <v>208</v>
      </c>
      <c r="D15" s="22" t="s">
        <v>96</v>
      </c>
      <c r="E15" s="22" t="s">
        <v>158</v>
      </c>
      <c r="F15" s="22" t="s">
        <v>203</v>
      </c>
      <c r="G15" s="22" t="s">
        <v>204</v>
      </c>
      <c r="H15" s="24">
        <v>78540</v>
      </c>
      <c r="I15" s="24">
        <v>78540</v>
      </c>
      <c r="J15" s="24"/>
      <c r="K15" s="24"/>
      <c r="L15" s="24">
        <v>78540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0" t="s">
        <v>70</v>
      </c>
      <c r="B16" s="22" t="s">
        <v>209</v>
      </c>
      <c r="C16" s="22" t="s">
        <v>210</v>
      </c>
      <c r="D16" s="22" t="s">
        <v>87</v>
      </c>
      <c r="E16" s="22" t="s">
        <v>153</v>
      </c>
      <c r="F16" s="22" t="s">
        <v>211</v>
      </c>
      <c r="G16" s="22" t="s">
        <v>212</v>
      </c>
      <c r="H16" s="24">
        <v>89527.68</v>
      </c>
      <c r="I16" s="24">
        <v>89527.68</v>
      </c>
      <c r="J16" s="24"/>
      <c r="K16" s="24"/>
      <c r="L16" s="24">
        <v>89527.68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0" t="s">
        <v>70</v>
      </c>
      <c r="B17" s="22" t="s">
        <v>209</v>
      </c>
      <c r="C17" s="22" t="s">
        <v>210</v>
      </c>
      <c r="D17" s="22" t="s">
        <v>213</v>
      </c>
      <c r="E17" s="22" t="s">
        <v>214</v>
      </c>
      <c r="F17" s="22" t="s">
        <v>215</v>
      </c>
      <c r="G17" s="22" t="s">
        <v>216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0" t="s">
        <v>70</v>
      </c>
      <c r="B18" s="22" t="s">
        <v>209</v>
      </c>
      <c r="C18" s="22" t="s">
        <v>210</v>
      </c>
      <c r="D18" s="22" t="s">
        <v>217</v>
      </c>
      <c r="E18" s="22" t="s">
        <v>218</v>
      </c>
      <c r="F18" s="22" t="s">
        <v>219</v>
      </c>
      <c r="G18" s="22" t="s">
        <v>220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0" t="s">
        <v>70</v>
      </c>
      <c r="B19" s="22" t="s">
        <v>209</v>
      </c>
      <c r="C19" s="22" t="s">
        <v>210</v>
      </c>
      <c r="D19" s="22" t="s">
        <v>91</v>
      </c>
      <c r="E19" s="22" t="s">
        <v>155</v>
      </c>
      <c r="F19" s="22" t="s">
        <v>219</v>
      </c>
      <c r="G19" s="22" t="s">
        <v>220</v>
      </c>
      <c r="H19" s="24">
        <v>39727.91</v>
      </c>
      <c r="I19" s="24">
        <v>39727.91</v>
      </c>
      <c r="J19" s="24"/>
      <c r="K19" s="24"/>
      <c r="L19" s="24">
        <v>39727.91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0" t="s">
        <v>70</v>
      </c>
      <c r="B20" s="22" t="s">
        <v>209</v>
      </c>
      <c r="C20" s="22" t="s">
        <v>210</v>
      </c>
      <c r="D20" s="22" t="s">
        <v>221</v>
      </c>
      <c r="E20" s="22" t="s">
        <v>222</v>
      </c>
      <c r="F20" s="22" t="s">
        <v>223</v>
      </c>
      <c r="G20" s="22" t="s">
        <v>224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0" t="s">
        <v>70</v>
      </c>
      <c r="B21" s="22" t="s">
        <v>209</v>
      </c>
      <c r="C21" s="22" t="s">
        <v>210</v>
      </c>
      <c r="D21" s="22" t="s">
        <v>96</v>
      </c>
      <c r="E21" s="22" t="s">
        <v>158</v>
      </c>
      <c r="F21" s="22" t="s">
        <v>225</v>
      </c>
      <c r="G21" s="22" t="s">
        <v>226</v>
      </c>
      <c r="H21" s="24">
        <v>3916.84</v>
      </c>
      <c r="I21" s="24">
        <v>3916.84</v>
      </c>
      <c r="J21" s="24"/>
      <c r="K21" s="24"/>
      <c r="L21" s="24">
        <v>3916.84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0" t="s">
        <v>70</v>
      </c>
      <c r="B22" s="22" t="s">
        <v>209</v>
      </c>
      <c r="C22" s="22" t="s">
        <v>210</v>
      </c>
      <c r="D22" s="22" t="s">
        <v>92</v>
      </c>
      <c r="E22" s="22" t="s">
        <v>156</v>
      </c>
      <c r="F22" s="22" t="s">
        <v>225</v>
      </c>
      <c r="G22" s="22" t="s">
        <v>226</v>
      </c>
      <c r="H22" s="24">
        <v>3648</v>
      </c>
      <c r="I22" s="24">
        <v>3648</v>
      </c>
      <c r="J22" s="24"/>
      <c r="K22" s="24"/>
      <c r="L22" s="24">
        <v>3648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0" t="s">
        <v>70</v>
      </c>
      <c r="B23" s="22" t="s">
        <v>209</v>
      </c>
      <c r="C23" s="22" t="s">
        <v>210</v>
      </c>
      <c r="D23" s="22" t="s">
        <v>92</v>
      </c>
      <c r="E23" s="22" t="s">
        <v>156</v>
      </c>
      <c r="F23" s="22" t="s">
        <v>225</v>
      </c>
      <c r="G23" s="22" t="s">
        <v>226</v>
      </c>
      <c r="H23" s="24">
        <v>1119.1</v>
      </c>
      <c r="I23" s="24">
        <v>1119.1</v>
      </c>
      <c r="J23" s="24"/>
      <c r="K23" s="24"/>
      <c r="L23" s="24">
        <v>1119.1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0" t="s">
        <v>70</v>
      </c>
      <c r="B24" s="22" t="s">
        <v>227</v>
      </c>
      <c r="C24" s="22" t="s">
        <v>162</v>
      </c>
      <c r="D24" s="22" t="s">
        <v>103</v>
      </c>
      <c r="E24" s="22" t="s">
        <v>162</v>
      </c>
      <c r="F24" s="22" t="s">
        <v>228</v>
      </c>
      <c r="G24" s="22" t="s">
        <v>162</v>
      </c>
      <c r="H24" s="24">
        <v>67145.76</v>
      </c>
      <c r="I24" s="24">
        <v>67145.76</v>
      </c>
      <c r="J24" s="24"/>
      <c r="K24" s="24"/>
      <c r="L24" s="24">
        <v>67145.76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0" t="s">
        <v>70</v>
      </c>
      <c r="B25" s="22" t="s">
        <v>229</v>
      </c>
      <c r="C25" s="22" t="s">
        <v>230</v>
      </c>
      <c r="D25" s="22" t="s">
        <v>96</v>
      </c>
      <c r="E25" s="22" t="s">
        <v>158</v>
      </c>
      <c r="F25" s="22" t="s">
        <v>231</v>
      </c>
      <c r="G25" s="22" t="s">
        <v>232</v>
      </c>
      <c r="H25" s="24">
        <v>3500</v>
      </c>
      <c r="I25" s="24">
        <v>3500</v>
      </c>
      <c r="J25" s="24"/>
      <c r="K25" s="24"/>
      <c r="L25" s="24">
        <v>3500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0" t="s">
        <v>70</v>
      </c>
      <c r="B26" s="22" t="s">
        <v>229</v>
      </c>
      <c r="C26" s="22" t="s">
        <v>230</v>
      </c>
      <c r="D26" s="22" t="s">
        <v>96</v>
      </c>
      <c r="E26" s="22" t="s">
        <v>158</v>
      </c>
      <c r="F26" s="22" t="s">
        <v>233</v>
      </c>
      <c r="G26" s="22" t="s">
        <v>234</v>
      </c>
      <c r="H26" s="24">
        <v>8000</v>
      </c>
      <c r="I26" s="24">
        <v>8000</v>
      </c>
      <c r="J26" s="24"/>
      <c r="K26" s="24"/>
      <c r="L26" s="24">
        <v>8000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0" t="s">
        <v>70</v>
      </c>
      <c r="B27" s="22" t="s">
        <v>229</v>
      </c>
      <c r="C27" s="22" t="s">
        <v>230</v>
      </c>
      <c r="D27" s="22" t="s">
        <v>96</v>
      </c>
      <c r="E27" s="22" t="s">
        <v>158</v>
      </c>
      <c r="F27" s="22" t="s">
        <v>235</v>
      </c>
      <c r="G27" s="22" t="s">
        <v>236</v>
      </c>
      <c r="H27" s="24">
        <v>500</v>
      </c>
      <c r="I27" s="24">
        <v>500</v>
      </c>
      <c r="J27" s="24"/>
      <c r="K27" s="24"/>
      <c r="L27" s="24">
        <v>500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0" t="s">
        <v>70</v>
      </c>
      <c r="B28" s="22" t="s">
        <v>237</v>
      </c>
      <c r="C28" s="22" t="s">
        <v>238</v>
      </c>
      <c r="D28" s="22" t="s">
        <v>96</v>
      </c>
      <c r="E28" s="22" t="s">
        <v>158</v>
      </c>
      <c r="F28" s="22" t="s">
        <v>239</v>
      </c>
      <c r="G28" s="22" t="s">
        <v>238</v>
      </c>
      <c r="H28" s="24">
        <v>11190.96</v>
      </c>
      <c r="I28" s="24">
        <v>11190.96</v>
      </c>
      <c r="J28" s="24"/>
      <c r="K28" s="24"/>
      <c r="L28" s="24">
        <v>11190.96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0" t="s">
        <v>70</v>
      </c>
      <c r="B29" s="22" t="s">
        <v>240</v>
      </c>
      <c r="C29" s="22" t="s">
        <v>241</v>
      </c>
      <c r="D29" s="22" t="s">
        <v>96</v>
      </c>
      <c r="E29" s="22" t="s">
        <v>158</v>
      </c>
      <c r="F29" s="22" t="s">
        <v>242</v>
      </c>
      <c r="G29" s="22" t="s">
        <v>243</v>
      </c>
      <c r="H29" s="24">
        <v>8387.76</v>
      </c>
      <c r="I29" s="24">
        <v>8387.76</v>
      </c>
      <c r="J29" s="24"/>
      <c r="K29" s="24"/>
      <c r="L29" s="24">
        <v>8387.76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0" t="s">
        <v>70</v>
      </c>
      <c r="B30" s="22" t="s">
        <v>244</v>
      </c>
      <c r="C30" s="22" t="s">
        <v>245</v>
      </c>
      <c r="D30" s="22" t="s">
        <v>86</v>
      </c>
      <c r="E30" s="22" t="s">
        <v>152</v>
      </c>
      <c r="F30" s="22" t="s">
        <v>246</v>
      </c>
      <c r="G30" s="22" t="s">
        <v>247</v>
      </c>
      <c r="H30" s="24">
        <v>216517.2</v>
      </c>
      <c r="I30" s="24">
        <v>216517.2</v>
      </c>
      <c r="J30" s="24"/>
      <c r="K30" s="24"/>
      <c r="L30" s="24">
        <v>216517.2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0" t="s">
        <v>70</v>
      </c>
      <c r="B31" s="22" t="s">
        <v>209</v>
      </c>
      <c r="C31" s="22" t="s">
        <v>210</v>
      </c>
      <c r="D31" s="22" t="s">
        <v>217</v>
      </c>
      <c r="E31" s="22" t="s">
        <v>218</v>
      </c>
      <c r="F31" s="22" t="s">
        <v>248</v>
      </c>
      <c r="G31" s="22" t="s">
        <v>249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35" t="s">
        <v>104</v>
      </c>
      <c r="B32" s="131"/>
      <c r="C32" s="131"/>
      <c r="D32" s="131"/>
      <c r="E32" s="131"/>
      <c r="F32" s="131"/>
      <c r="G32" s="132"/>
      <c r="H32" s="24">
        <v>1120729.21</v>
      </c>
      <c r="I32" s="24">
        <v>1120729.21</v>
      </c>
      <c r="J32" s="24"/>
      <c r="K32" s="24"/>
      <c r="L32" s="24">
        <v>1120729.21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</sheetData>
  <mergeCells count="30">
    <mergeCell ref="A3:W3"/>
    <mergeCell ref="A4:G4"/>
    <mergeCell ref="H5:W5"/>
    <mergeCell ref="I6:M6"/>
    <mergeCell ref="N6:P6"/>
    <mergeCell ref="R6:W6"/>
    <mergeCell ref="A32:G3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workbookViewId="0">
      <pane ySplit="1" topLeftCell="A2" activePane="bottomLeft" state="frozen"/>
      <selection/>
      <selection pane="bottomLeft" activeCell="J28" sqref="J28"/>
    </sheetView>
  </sheetViews>
  <sheetFormatPr defaultColWidth="9.14285714285714" defaultRowHeight="14.25" customHeight="1"/>
  <cols>
    <col min="1" max="1" width="12.4285714285714" customWidth="1"/>
    <col min="2" max="2" width="30.4285714285714" customWidth="1"/>
    <col min="3" max="3" width="32.8571428571429" customWidth="1"/>
    <col min="4" max="4" width="23.8571428571429" customWidth="1"/>
    <col min="5" max="5" width="11.1428571428571" customWidth="1"/>
    <col min="6" max="6" width="17.7142857142857" customWidth="1"/>
    <col min="7" max="7" width="9.85714285714286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250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"单位名称："&amp;"耿马傣族佤族自治县农村经济经营管理站"</f>
        <v>单位名称：耿马傣族佤族自治县农村经济经营管理站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164</v>
      </c>
    </row>
    <row r="5" ht="18.75" customHeight="1" spans="1:23">
      <c r="A5" s="11" t="s">
        <v>251</v>
      </c>
      <c r="B5" s="12" t="s">
        <v>179</v>
      </c>
      <c r="C5" s="11" t="s">
        <v>180</v>
      </c>
      <c r="D5" s="11" t="s">
        <v>252</v>
      </c>
      <c r="E5" s="12" t="s">
        <v>181</v>
      </c>
      <c r="F5" s="12" t="s">
        <v>182</v>
      </c>
      <c r="G5" s="12" t="s">
        <v>253</v>
      </c>
      <c r="H5" s="12" t="s">
        <v>254</v>
      </c>
      <c r="I5" s="31" t="s">
        <v>55</v>
      </c>
      <c r="J5" s="13" t="s">
        <v>255</v>
      </c>
      <c r="K5" s="14"/>
      <c r="L5" s="14"/>
      <c r="M5" s="15"/>
      <c r="N5" s="13" t="s">
        <v>187</v>
      </c>
      <c r="O5" s="14"/>
      <c r="P5" s="15"/>
      <c r="Q5" s="12" t="s">
        <v>61</v>
      </c>
      <c r="R5" s="13" t="s">
        <v>77</v>
      </c>
      <c r="S5" s="14"/>
      <c r="T5" s="14"/>
      <c r="U5" s="14"/>
      <c r="V5" s="14"/>
      <c r="W5" s="15"/>
    </row>
    <row r="6" ht="18.75" customHeight="1" spans="1:23">
      <c r="A6" s="16"/>
      <c r="B6" s="32"/>
      <c r="C6" s="16"/>
      <c r="D6" s="16"/>
      <c r="E6" s="17"/>
      <c r="F6" s="17"/>
      <c r="G6" s="17"/>
      <c r="H6" s="17"/>
      <c r="I6" s="32"/>
      <c r="J6" s="120" t="s">
        <v>58</v>
      </c>
      <c r="K6" s="121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193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2"/>
      <c r="B7" s="32"/>
      <c r="C7" s="32"/>
      <c r="D7" s="32"/>
      <c r="E7" s="32"/>
      <c r="F7" s="32"/>
      <c r="G7" s="32"/>
      <c r="H7" s="32"/>
      <c r="I7" s="32"/>
      <c r="J7" s="122" t="s">
        <v>57</v>
      </c>
      <c r="K7" s="94"/>
      <c r="L7" s="32"/>
      <c r="M7" s="32"/>
      <c r="N7" s="32"/>
      <c r="O7" s="32"/>
      <c r="P7" s="32"/>
      <c r="Q7" s="32"/>
      <c r="R7" s="32"/>
      <c r="S7" s="123"/>
      <c r="T7" s="123"/>
      <c r="U7" s="123"/>
      <c r="V7" s="123"/>
      <c r="W7" s="123"/>
    </row>
    <row r="8" ht="18.75" customHeight="1" spans="1:23">
      <c r="A8" s="18"/>
      <c r="B8" s="33"/>
      <c r="C8" s="18"/>
      <c r="D8" s="18"/>
      <c r="E8" s="19"/>
      <c r="F8" s="19"/>
      <c r="G8" s="19"/>
      <c r="H8" s="19"/>
      <c r="I8" s="33"/>
      <c r="J8" s="47" t="s">
        <v>57</v>
      </c>
      <c r="K8" s="47" t="s">
        <v>256</v>
      </c>
      <c r="L8" s="19"/>
      <c r="M8" s="19"/>
      <c r="N8" s="19"/>
      <c r="O8" s="19"/>
      <c r="P8" s="19"/>
      <c r="Q8" s="19"/>
      <c r="R8" s="19"/>
      <c r="S8" s="19"/>
      <c r="T8" s="19"/>
      <c r="U8" s="33"/>
      <c r="V8" s="19"/>
      <c r="W8" s="19"/>
    </row>
    <row r="9" ht="18.75" customHeight="1" spans="1:23">
      <c r="A9" s="117">
        <v>1</v>
      </c>
      <c r="B9" s="117">
        <v>2</v>
      </c>
      <c r="C9" s="117">
        <v>3</v>
      </c>
      <c r="D9" s="117">
        <v>4</v>
      </c>
      <c r="E9" s="117">
        <v>5</v>
      </c>
      <c r="F9" s="117">
        <v>6</v>
      </c>
      <c r="G9" s="117">
        <v>7</v>
      </c>
      <c r="H9" s="117">
        <v>8</v>
      </c>
      <c r="I9" s="117">
        <v>9</v>
      </c>
      <c r="J9" s="117">
        <v>10</v>
      </c>
      <c r="K9" s="117">
        <v>11</v>
      </c>
      <c r="L9" s="117">
        <v>12</v>
      </c>
      <c r="M9" s="117">
        <v>13</v>
      </c>
      <c r="N9" s="117">
        <v>14</v>
      </c>
      <c r="O9" s="117">
        <v>15</v>
      </c>
      <c r="P9" s="117">
        <v>16</v>
      </c>
      <c r="Q9" s="117">
        <v>17</v>
      </c>
      <c r="R9" s="117">
        <v>18</v>
      </c>
      <c r="S9" s="117">
        <v>19</v>
      </c>
      <c r="T9" s="117">
        <v>20</v>
      </c>
      <c r="U9" s="117">
        <v>21</v>
      </c>
      <c r="V9" s="117">
        <v>22</v>
      </c>
      <c r="W9" s="117">
        <v>23</v>
      </c>
    </row>
    <row r="10" ht="18.75" customHeight="1" spans="1:23">
      <c r="A10" s="22"/>
      <c r="B10" s="22"/>
      <c r="C10" s="22" t="s">
        <v>257</v>
      </c>
      <c r="D10" s="22"/>
      <c r="E10" s="22"/>
      <c r="F10" s="22"/>
      <c r="G10" s="22"/>
      <c r="H10" s="22"/>
      <c r="I10" s="24">
        <v>40000</v>
      </c>
      <c r="J10" s="24">
        <v>40000</v>
      </c>
      <c r="K10" s="24">
        <v>40000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18" t="s">
        <v>258</v>
      </c>
      <c r="B11" s="118" t="s">
        <v>259</v>
      </c>
      <c r="C11" s="22" t="s">
        <v>257</v>
      </c>
      <c r="D11" s="118" t="s">
        <v>70</v>
      </c>
      <c r="E11" s="119">
        <v>2130124</v>
      </c>
      <c r="F11" s="119" t="s">
        <v>97</v>
      </c>
      <c r="G11" s="118" t="s">
        <v>260</v>
      </c>
      <c r="H11" s="118" t="s">
        <v>261</v>
      </c>
      <c r="I11" s="24">
        <v>40000</v>
      </c>
      <c r="J11" s="24">
        <v>40000</v>
      </c>
      <c r="K11" s="24">
        <v>40000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5"/>
      <c r="B12" s="25"/>
      <c r="C12" s="22" t="s">
        <v>262</v>
      </c>
      <c r="D12" s="25"/>
      <c r="E12" s="25"/>
      <c r="F12" s="25"/>
      <c r="G12" s="25"/>
      <c r="H12" s="25"/>
      <c r="I12" s="24">
        <v>11064.39</v>
      </c>
      <c r="J12" s="24"/>
      <c r="K12" s="24"/>
      <c r="L12" s="24"/>
      <c r="M12" s="24"/>
      <c r="N12" s="24"/>
      <c r="O12" s="24"/>
      <c r="P12" s="24"/>
      <c r="Q12" s="24"/>
      <c r="R12" s="24">
        <v>11064.39</v>
      </c>
      <c r="S12" s="24"/>
      <c r="T12" s="24"/>
      <c r="U12" s="24"/>
      <c r="V12" s="24"/>
      <c r="W12" s="24">
        <v>11064.39</v>
      </c>
    </row>
    <row r="13" ht="18.75" customHeight="1" spans="1:23">
      <c r="A13" s="118" t="s">
        <v>263</v>
      </c>
      <c r="B13" s="118" t="s">
        <v>264</v>
      </c>
      <c r="C13" s="22" t="s">
        <v>262</v>
      </c>
      <c r="D13" s="118" t="s">
        <v>70</v>
      </c>
      <c r="E13" s="119">
        <v>2130124</v>
      </c>
      <c r="F13" s="119" t="s">
        <v>97</v>
      </c>
      <c r="G13" s="118" t="s">
        <v>260</v>
      </c>
      <c r="H13" s="118" t="s">
        <v>261</v>
      </c>
      <c r="I13" s="24">
        <v>11064.39</v>
      </c>
      <c r="J13" s="24"/>
      <c r="K13" s="24"/>
      <c r="L13" s="24"/>
      <c r="M13" s="24"/>
      <c r="N13" s="24"/>
      <c r="O13" s="24"/>
      <c r="P13" s="24"/>
      <c r="Q13" s="24"/>
      <c r="R13" s="24">
        <v>11064.39</v>
      </c>
      <c r="S13" s="24"/>
      <c r="T13" s="24"/>
      <c r="U13" s="24"/>
      <c r="V13" s="24"/>
      <c r="W13" s="24">
        <v>11064.39</v>
      </c>
    </row>
    <row r="14" ht="18.75" customHeight="1" spans="1:23">
      <c r="A14" s="25"/>
      <c r="B14" s="25"/>
      <c r="C14" s="22" t="s">
        <v>265</v>
      </c>
      <c r="D14" s="25"/>
      <c r="E14" s="25"/>
      <c r="F14" s="25"/>
      <c r="G14" s="25"/>
      <c r="H14" s="25"/>
      <c r="I14" s="24">
        <v>2000</v>
      </c>
      <c r="J14" s="24">
        <v>2000</v>
      </c>
      <c r="K14" s="24">
        <v>2000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18" t="s">
        <v>258</v>
      </c>
      <c r="B15" s="118" t="s">
        <v>266</v>
      </c>
      <c r="C15" s="22" t="s">
        <v>265</v>
      </c>
      <c r="D15" s="118" t="s">
        <v>70</v>
      </c>
      <c r="E15" s="118" t="s">
        <v>99</v>
      </c>
      <c r="F15" s="118" t="s">
        <v>160</v>
      </c>
      <c r="G15" s="118" t="s">
        <v>267</v>
      </c>
      <c r="H15" s="118" t="s">
        <v>268</v>
      </c>
      <c r="I15" s="24">
        <v>2000</v>
      </c>
      <c r="J15" s="24">
        <v>2000</v>
      </c>
      <c r="K15" s="24">
        <v>2000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25"/>
      <c r="B16" s="25"/>
      <c r="C16" s="22" t="s">
        <v>269</v>
      </c>
      <c r="D16" s="25"/>
      <c r="E16" s="25"/>
      <c r="F16" s="25"/>
      <c r="G16" s="25"/>
      <c r="H16" s="25"/>
      <c r="I16" s="24">
        <v>30000</v>
      </c>
      <c r="J16" s="24">
        <v>30000</v>
      </c>
      <c r="K16" s="24">
        <v>30000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18" t="s">
        <v>263</v>
      </c>
      <c r="B17" s="118" t="s">
        <v>270</v>
      </c>
      <c r="C17" s="22" t="s">
        <v>269</v>
      </c>
      <c r="D17" s="118" t="s">
        <v>70</v>
      </c>
      <c r="E17" s="118" t="s">
        <v>98</v>
      </c>
      <c r="F17" s="118" t="s">
        <v>159</v>
      </c>
      <c r="G17" s="118" t="s">
        <v>233</v>
      </c>
      <c r="H17" s="118" t="s">
        <v>234</v>
      </c>
      <c r="I17" s="24">
        <v>15000</v>
      </c>
      <c r="J17" s="24">
        <v>15000</v>
      </c>
      <c r="K17" s="24">
        <v>15000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18" t="s">
        <v>263</v>
      </c>
      <c r="B18" s="118" t="s">
        <v>270</v>
      </c>
      <c r="C18" s="22" t="s">
        <v>269</v>
      </c>
      <c r="D18" s="118" t="s">
        <v>70</v>
      </c>
      <c r="E18" s="118" t="s">
        <v>98</v>
      </c>
      <c r="F18" s="118" t="s">
        <v>159</v>
      </c>
      <c r="G18" s="118" t="s">
        <v>271</v>
      </c>
      <c r="H18" s="118" t="s">
        <v>272</v>
      </c>
      <c r="I18" s="24">
        <v>15000</v>
      </c>
      <c r="J18" s="24">
        <v>15000</v>
      </c>
      <c r="K18" s="24">
        <v>15000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5"/>
      <c r="B19" s="25"/>
      <c r="C19" s="22" t="s">
        <v>273</v>
      </c>
      <c r="D19" s="25"/>
      <c r="E19" s="25"/>
      <c r="F19" s="25"/>
      <c r="G19" s="25"/>
      <c r="H19" s="25"/>
      <c r="I19" s="24">
        <v>91451.03</v>
      </c>
      <c r="J19" s="24"/>
      <c r="K19" s="24"/>
      <c r="L19" s="24"/>
      <c r="M19" s="24"/>
      <c r="N19" s="24"/>
      <c r="O19" s="24"/>
      <c r="P19" s="24"/>
      <c r="Q19" s="24"/>
      <c r="R19" s="24">
        <v>91451.03</v>
      </c>
      <c r="S19" s="24"/>
      <c r="T19" s="24"/>
      <c r="U19" s="24"/>
      <c r="V19" s="24"/>
      <c r="W19" s="24">
        <v>91451.03</v>
      </c>
    </row>
    <row r="20" ht="18.75" customHeight="1" spans="1:23">
      <c r="A20" s="118" t="s">
        <v>258</v>
      </c>
      <c r="B20" s="118" t="s">
        <v>274</v>
      </c>
      <c r="C20" s="22" t="s">
        <v>273</v>
      </c>
      <c r="D20" s="118" t="s">
        <v>70</v>
      </c>
      <c r="E20" s="118" t="s">
        <v>99</v>
      </c>
      <c r="F20" s="118" t="s">
        <v>160</v>
      </c>
      <c r="G20" s="118" t="s">
        <v>260</v>
      </c>
      <c r="H20" s="118" t="s">
        <v>261</v>
      </c>
      <c r="I20" s="24">
        <v>91451.03</v>
      </c>
      <c r="J20" s="24"/>
      <c r="K20" s="24"/>
      <c r="L20" s="24"/>
      <c r="M20" s="24"/>
      <c r="N20" s="24"/>
      <c r="O20" s="24"/>
      <c r="P20" s="24"/>
      <c r="Q20" s="24"/>
      <c r="R20" s="24">
        <v>91451.03</v>
      </c>
      <c r="S20" s="24"/>
      <c r="T20" s="24"/>
      <c r="U20" s="24"/>
      <c r="V20" s="24"/>
      <c r="W20" s="24">
        <v>91451.03</v>
      </c>
    </row>
    <row r="21" ht="18.75" customHeight="1" spans="1:23">
      <c r="A21" s="25"/>
      <c r="B21" s="25"/>
      <c r="C21" s="22" t="s">
        <v>275</v>
      </c>
      <c r="D21" s="25"/>
      <c r="E21" s="25"/>
      <c r="F21" s="25"/>
      <c r="G21" s="25"/>
      <c r="H21" s="25"/>
      <c r="I21" s="24">
        <v>100</v>
      </c>
      <c r="J21" s="24"/>
      <c r="K21" s="24"/>
      <c r="L21" s="24"/>
      <c r="M21" s="24"/>
      <c r="N21" s="24"/>
      <c r="O21" s="24"/>
      <c r="P21" s="24"/>
      <c r="Q21" s="24"/>
      <c r="R21" s="24">
        <v>100</v>
      </c>
      <c r="S21" s="24"/>
      <c r="T21" s="24"/>
      <c r="U21" s="24"/>
      <c r="V21" s="24"/>
      <c r="W21" s="24">
        <v>100</v>
      </c>
    </row>
    <row r="22" ht="18.75" customHeight="1" spans="1:23">
      <c r="A22" s="118" t="s">
        <v>258</v>
      </c>
      <c r="B22" s="118" t="s">
        <v>276</v>
      </c>
      <c r="C22" s="22" t="s">
        <v>275</v>
      </c>
      <c r="D22" s="118" t="s">
        <v>70</v>
      </c>
      <c r="E22" s="118" t="s">
        <v>99</v>
      </c>
      <c r="F22" s="118" t="s">
        <v>160</v>
      </c>
      <c r="G22" s="118" t="s">
        <v>277</v>
      </c>
      <c r="H22" s="118" t="s">
        <v>278</v>
      </c>
      <c r="I22" s="24">
        <v>100</v>
      </c>
      <c r="J22" s="24"/>
      <c r="K22" s="24"/>
      <c r="L22" s="24"/>
      <c r="M22" s="24"/>
      <c r="N22" s="24"/>
      <c r="O22" s="24"/>
      <c r="P22" s="24"/>
      <c r="Q22" s="24"/>
      <c r="R22" s="24">
        <v>100</v>
      </c>
      <c r="S22" s="24"/>
      <c r="T22" s="24"/>
      <c r="U22" s="24"/>
      <c r="V22" s="24"/>
      <c r="W22" s="24">
        <v>100</v>
      </c>
    </row>
    <row r="23" ht="18.75" customHeight="1" spans="1:23">
      <c r="A23" s="35" t="s">
        <v>104</v>
      </c>
      <c r="B23" s="36"/>
      <c r="C23" s="36"/>
      <c r="D23" s="36"/>
      <c r="E23" s="36"/>
      <c r="F23" s="36"/>
      <c r="G23" s="36"/>
      <c r="H23" s="37"/>
      <c r="I23" s="24">
        <v>174615.42</v>
      </c>
      <c r="J23" s="24">
        <v>72000</v>
      </c>
      <c r="K23" s="24">
        <v>72000</v>
      </c>
      <c r="L23" s="24"/>
      <c r="M23" s="24"/>
      <c r="N23" s="24"/>
      <c r="O23" s="24"/>
      <c r="P23" s="24"/>
      <c r="Q23" s="24"/>
      <c r="R23" s="24">
        <v>102615.42</v>
      </c>
      <c r="S23" s="24"/>
      <c r="T23" s="24"/>
      <c r="U23" s="24"/>
      <c r="V23" s="24"/>
      <c r="W23" s="24">
        <v>102615.42</v>
      </c>
    </row>
  </sheetData>
  <autoFilter xmlns:etc="http://www.wps.cn/officeDocument/2017/etCustomData" ref="A8:W23" etc:filterBottomFollowUsedRange="0">
    <extLst/>
  </autoFilter>
  <mergeCells count="28">
    <mergeCell ref="A3:W3"/>
    <mergeCell ref="A4:H4"/>
    <mergeCell ref="J5:M5"/>
    <mergeCell ref="N5:P5"/>
    <mergeCell ref="R5:W5"/>
    <mergeCell ref="A23:H2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6" t="s">
        <v>279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"单位名称："&amp;"耿马傣族佤族自治县农村经济经营管理站"</f>
        <v>单位名称：耿马傣族佤族自治县农村经济经营管理站</v>
      </c>
      <c r="B4" s="4"/>
      <c r="C4" s="4"/>
      <c r="D4" s="4"/>
      <c r="E4" s="4"/>
      <c r="F4" s="38"/>
      <c r="G4" s="4"/>
      <c r="H4" s="38"/>
    </row>
    <row r="5" ht="18.75" customHeight="1" spans="1:10">
      <c r="A5" s="47" t="s">
        <v>280</v>
      </c>
      <c r="B5" s="47" t="s">
        <v>281</v>
      </c>
      <c r="C5" s="47" t="s">
        <v>282</v>
      </c>
      <c r="D5" s="47" t="s">
        <v>283</v>
      </c>
      <c r="E5" s="47" t="s">
        <v>284</v>
      </c>
      <c r="F5" s="53" t="s">
        <v>285</v>
      </c>
      <c r="G5" s="47" t="s">
        <v>286</v>
      </c>
      <c r="H5" s="53" t="s">
        <v>287</v>
      </c>
      <c r="I5" s="53" t="s">
        <v>288</v>
      </c>
      <c r="J5" s="47" t="s">
        <v>289</v>
      </c>
    </row>
    <row r="6" ht="18.75" customHeight="1" spans="1:10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</row>
    <row r="7" ht="18.75" customHeight="1" spans="1:10">
      <c r="A7" s="34" t="s">
        <v>70</v>
      </c>
      <c r="B7" s="48"/>
      <c r="C7" s="48"/>
      <c r="D7" s="48"/>
      <c r="E7" s="54"/>
      <c r="F7" s="55"/>
      <c r="G7" s="54"/>
      <c r="H7" s="55"/>
      <c r="I7" s="55"/>
      <c r="J7" s="54"/>
    </row>
    <row r="8" ht="18.75" customHeight="1" spans="1:10">
      <c r="A8" s="208" t="s">
        <v>273</v>
      </c>
      <c r="B8" s="22" t="s">
        <v>273</v>
      </c>
      <c r="C8" s="22" t="s">
        <v>290</v>
      </c>
      <c r="D8" s="22" t="s">
        <v>291</v>
      </c>
      <c r="E8" s="34" t="s">
        <v>292</v>
      </c>
      <c r="F8" s="22" t="s">
        <v>293</v>
      </c>
      <c r="G8" s="34" t="s">
        <v>294</v>
      </c>
      <c r="H8" s="22" t="s">
        <v>295</v>
      </c>
      <c r="I8" s="22" t="s">
        <v>296</v>
      </c>
      <c r="J8" s="34" t="s">
        <v>297</v>
      </c>
    </row>
    <row r="9" ht="18.75" customHeight="1" spans="1:10">
      <c r="A9" s="208" t="s">
        <v>273</v>
      </c>
      <c r="B9" s="22" t="s">
        <v>273</v>
      </c>
      <c r="C9" s="22" t="s">
        <v>290</v>
      </c>
      <c r="D9" s="22" t="s">
        <v>298</v>
      </c>
      <c r="E9" s="34" t="s">
        <v>299</v>
      </c>
      <c r="F9" s="22" t="s">
        <v>293</v>
      </c>
      <c r="G9" s="34" t="s">
        <v>300</v>
      </c>
      <c r="H9" s="22" t="s">
        <v>301</v>
      </c>
      <c r="I9" s="22" t="s">
        <v>296</v>
      </c>
      <c r="J9" s="34" t="s">
        <v>302</v>
      </c>
    </row>
    <row r="10" ht="18.75" customHeight="1" spans="1:10">
      <c r="A10" s="208" t="s">
        <v>273</v>
      </c>
      <c r="B10" s="22" t="s">
        <v>273</v>
      </c>
      <c r="C10" s="22" t="s">
        <v>290</v>
      </c>
      <c r="D10" s="22" t="s">
        <v>303</v>
      </c>
      <c r="E10" s="34" t="s">
        <v>304</v>
      </c>
      <c r="F10" s="22" t="s">
        <v>293</v>
      </c>
      <c r="G10" s="34" t="s">
        <v>300</v>
      </c>
      <c r="H10" s="22" t="s">
        <v>301</v>
      </c>
      <c r="I10" s="22" t="s">
        <v>296</v>
      </c>
      <c r="J10" s="34" t="s">
        <v>305</v>
      </c>
    </row>
    <row r="11" ht="18.75" customHeight="1" spans="1:10">
      <c r="A11" s="208" t="s">
        <v>273</v>
      </c>
      <c r="B11" s="22" t="s">
        <v>273</v>
      </c>
      <c r="C11" s="22" t="s">
        <v>306</v>
      </c>
      <c r="D11" s="22" t="s">
        <v>307</v>
      </c>
      <c r="E11" s="34" t="s">
        <v>308</v>
      </c>
      <c r="F11" s="22" t="s">
        <v>293</v>
      </c>
      <c r="G11" s="34" t="s">
        <v>309</v>
      </c>
      <c r="H11" s="22" t="s">
        <v>310</v>
      </c>
      <c r="I11" s="22" t="s">
        <v>311</v>
      </c>
      <c r="J11" s="34" t="s">
        <v>312</v>
      </c>
    </row>
    <row r="12" ht="18.75" customHeight="1" spans="1:10">
      <c r="A12" s="208" t="s">
        <v>273</v>
      </c>
      <c r="B12" s="22" t="s">
        <v>273</v>
      </c>
      <c r="C12" s="22" t="s">
        <v>313</v>
      </c>
      <c r="D12" s="22" t="s">
        <v>314</v>
      </c>
      <c r="E12" s="34" t="s">
        <v>315</v>
      </c>
      <c r="F12" s="22" t="s">
        <v>293</v>
      </c>
      <c r="G12" s="34" t="s">
        <v>300</v>
      </c>
      <c r="H12" s="22" t="s">
        <v>301</v>
      </c>
      <c r="I12" s="22" t="s">
        <v>296</v>
      </c>
      <c r="J12" s="34" t="s">
        <v>316</v>
      </c>
    </row>
    <row r="13" ht="18.75" customHeight="1" spans="1:10">
      <c r="A13" s="208" t="s">
        <v>269</v>
      </c>
      <c r="B13" s="22" t="s">
        <v>317</v>
      </c>
      <c r="C13" s="22" t="s">
        <v>290</v>
      </c>
      <c r="D13" s="22" t="s">
        <v>291</v>
      </c>
      <c r="E13" s="34" t="s">
        <v>292</v>
      </c>
      <c r="F13" s="22" t="s">
        <v>293</v>
      </c>
      <c r="G13" s="34" t="s">
        <v>294</v>
      </c>
      <c r="H13" s="22" t="s">
        <v>318</v>
      </c>
      <c r="I13" s="22" t="s">
        <v>296</v>
      </c>
      <c r="J13" s="34" t="s">
        <v>297</v>
      </c>
    </row>
    <row r="14" ht="18.75" customHeight="1" spans="1:10">
      <c r="A14" s="208" t="s">
        <v>269</v>
      </c>
      <c r="B14" s="22" t="s">
        <v>317</v>
      </c>
      <c r="C14" s="22" t="s">
        <v>290</v>
      </c>
      <c r="D14" s="22" t="s">
        <v>298</v>
      </c>
      <c r="E14" s="34" t="s">
        <v>319</v>
      </c>
      <c r="F14" s="22" t="s">
        <v>320</v>
      </c>
      <c r="G14" s="34" t="s">
        <v>294</v>
      </c>
      <c r="H14" s="22" t="s">
        <v>301</v>
      </c>
      <c r="I14" s="22" t="s">
        <v>296</v>
      </c>
      <c r="J14" s="34" t="s">
        <v>321</v>
      </c>
    </row>
    <row r="15" ht="18.75" customHeight="1" spans="1:10">
      <c r="A15" s="208" t="s">
        <v>269</v>
      </c>
      <c r="B15" s="22" t="s">
        <v>317</v>
      </c>
      <c r="C15" s="22" t="s">
        <v>290</v>
      </c>
      <c r="D15" s="22" t="s">
        <v>303</v>
      </c>
      <c r="E15" s="34" t="s">
        <v>322</v>
      </c>
      <c r="F15" s="22" t="s">
        <v>320</v>
      </c>
      <c r="G15" s="34" t="s">
        <v>294</v>
      </c>
      <c r="H15" s="22" t="s">
        <v>301</v>
      </c>
      <c r="I15" s="22" t="s">
        <v>296</v>
      </c>
      <c r="J15" s="34" t="s">
        <v>305</v>
      </c>
    </row>
    <row r="16" ht="18.75" customHeight="1" spans="1:10">
      <c r="A16" s="208" t="s">
        <v>269</v>
      </c>
      <c r="B16" s="22" t="s">
        <v>317</v>
      </c>
      <c r="C16" s="22" t="s">
        <v>306</v>
      </c>
      <c r="D16" s="22" t="s">
        <v>307</v>
      </c>
      <c r="E16" s="34" t="s">
        <v>323</v>
      </c>
      <c r="F16" s="22" t="s">
        <v>293</v>
      </c>
      <c r="G16" s="34" t="s">
        <v>300</v>
      </c>
      <c r="H16" s="22" t="s">
        <v>301</v>
      </c>
      <c r="I16" s="22" t="s">
        <v>296</v>
      </c>
      <c r="J16" s="34" t="s">
        <v>324</v>
      </c>
    </row>
    <row r="17" ht="18.75" customHeight="1" spans="1:10">
      <c r="A17" s="208" t="s">
        <v>269</v>
      </c>
      <c r="B17" s="22" t="s">
        <v>317</v>
      </c>
      <c r="C17" s="22" t="s">
        <v>313</v>
      </c>
      <c r="D17" s="22" t="s">
        <v>314</v>
      </c>
      <c r="E17" s="34" t="s">
        <v>325</v>
      </c>
      <c r="F17" s="22" t="s">
        <v>293</v>
      </c>
      <c r="G17" s="34" t="s">
        <v>326</v>
      </c>
      <c r="H17" s="22" t="s">
        <v>301</v>
      </c>
      <c r="I17" s="22" t="s">
        <v>296</v>
      </c>
      <c r="J17" s="34" t="s">
        <v>316</v>
      </c>
    </row>
    <row r="18" ht="18.75" customHeight="1" spans="1:10">
      <c r="A18" s="208" t="s">
        <v>257</v>
      </c>
      <c r="B18" s="22" t="s">
        <v>327</v>
      </c>
      <c r="C18" s="22" t="s">
        <v>290</v>
      </c>
      <c r="D18" s="22" t="s">
        <v>291</v>
      </c>
      <c r="E18" s="34" t="s">
        <v>327</v>
      </c>
      <c r="F18" s="22" t="s">
        <v>320</v>
      </c>
      <c r="G18" s="34" t="s">
        <v>328</v>
      </c>
      <c r="H18" s="22" t="s">
        <v>329</v>
      </c>
      <c r="I18" s="22" t="s">
        <v>296</v>
      </c>
      <c r="J18" s="34" t="s">
        <v>330</v>
      </c>
    </row>
    <row r="19" ht="18.75" customHeight="1" spans="1:10">
      <c r="A19" s="208" t="s">
        <v>257</v>
      </c>
      <c r="B19" s="22" t="s">
        <v>327</v>
      </c>
      <c r="C19" s="22" t="s">
        <v>290</v>
      </c>
      <c r="D19" s="22" t="s">
        <v>298</v>
      </c>
      <c r="E19" s="34" t="s">
        <v>331</v>
      </c>
      <c r="F19" s="22" t="s">
        <v>293</v>
      </c>
      <c r="G19" s="34" t="s">
        <v>300</v>
      </c>
      <c r="H19" s="22" t="s">
        <v>301</v>
      </c>
      <c r="I19" s="22" t="s">
        <v>296</v>
      </c>
      <c r="J19" s="34" t="s">
        <v>332</v>
      </c>
    </row>
    <row r="20" ht="18.75" customHeight="1" spans="1:10">
      <c r="A20" s="208" t="s">
        <v>257</v>
      </c>
      <c r="B20" s="22" t="s">
        <v>327</v>
      </c>
      <c r="C20" s="22" t="s">
        <v>306</v>
      </c>
      <c r="D20" s="22" t="s">
        <v>333</v>
      </c>
      <c r="E20" s="34" t="s">
        <v>334</v>
      </c>
      <c r="F20" s="22" t="s">
        <v>293</v>
      </c>
      <c r="G20" s="34" t="s">
        <v>335</v>
      </c>
      <c r="H20" s="22" t="s">
        <v>336</v>
      </c>
      <c r="I20" s="22" t="s">
        <v>296</v>
      </c>
      <c r="J20" s="34" t="s">
        <v>330</v>
      </c>
    </row>
    <row r="21" ht="18.75" customHeight="1" spans="1:10">
      <c r="A21" s="208" t="s">
        <v>257</v>
      </c>
      <c r="B21" s="22" t="s">
        <v>327</v>
      </c>
      <c r="C21" s="22" t="s">
        <v>306</v>
      </c>
      <c r="D21" s="22" t="s">
        <v>307</v>
      </c>
      <c r="E21" s="34" t="s">
        <v>337</v>
      </c>
      <c r="F21" s="22" t="s">
        <v>293</v>
      </c>
      <c r="G21" s="34" t="s">
        <v>338</v>
      </c>
      <c r="H21" s="22" t="s">
        <v>339</v>
      </c>
      <c r="I21" s="22" t="s">
        <v>311</v>
      </c>
      <c r="J21" s="34" t="s">
        <v>340</v>
      </c>
    </row>
    <row r="22" ht="18.75" customHeight="1" spans="1:10">
      <c r="A22" s="208" t="s">
        <v>257</v>
      </c>
      <c r="B22" s="22" t="s">
        <v>327</v>
      </c>
      <c r="C22" s="22" t="s">
        <v>313</v>
      </c>
      <c r="D22" s="22" t="s">
        <v>314</v>
      </c>
      <c r="E22" s="34" t="s">
        <v>315</v>
      </c>
      <c r="F22" s="22" t="s">
        <v>320</v>
      </c>
      <c r="G22" s="34" t="s">
        <v>341</v>
      </c>
      <c r="H22" s="22" t="s">
        <v>301</v>
      </c>
      <c r="I22" s="22" t="s">
        <v>311</v>
      </c>
      <c r="J22" s="34" t="s">
        <v>330</v>
      </c>
    </row>
    <row r="23" ht="18.75" customHeight="1" spans="1:10">
      <c r="A23" s="208" t="s">
        <v>262</v>
      </c>
      <c r="B23" s="22" t="s">
        <v>262</v>
      </c>
      <c r="C23" s="22" t="s">
        <v>290</v>
      </c>
      <c r="D23" s="22" t="s">
        <v>291</v>
      </c>
      <c r="E23" s="34" t="s">
        <v>342</v>
      </c>
      <c r="F23" s="22" t="s">
        <v>293</v>
      </c>
      <c r="G23" s="34" t="s">
        <v>343</v>
      </c>
      <c r="H23" s="22" t="s">
        <v>344</v>
      </c>
      <c r="I23" s="22" t="s">
        <v>296</v>
      </c>
      <c r="J23" s="34" t="s">
        <v>345</v>
      </c>
    </row>
    <row r="24" ht="18.75" customHeight="1" spans="1:10">
      <c r="A24" s="208" t="s">
        <v>262</v>
      </c>
      <c r="B24" s="22" t="s">
        <v>262</v>
      </c>
      <c r="C24" s="22" t="s">
        <v>290</v>
      </c>
      <c r="D24" s="22" t="s">
        <v>298</v>
      </c>
      <c r="E24" s="34" t="s">
        <v>346</v>
      </c>
      <c r="F24" s="22" t="s">
        <v>320</v>
      </c>
      <c r="G24" s="34" t="s">
        <v>347</v>
      </c>
      <c r="H24" s="22" t="s">
        <v>339</v>
      </c>
      <c r="I24" s="22" t="s">
        <v>311</v>
      </c>
      <c r="J24" s="34" t="s">
        <v>302</v>
      </c>
    </row>
    <row r="25" ht="18.75" customHeight="1" spans="1:10">
      <c r="A25" s="208" t="s">
        <v>262</v>
      </c>
      <c r="B25" s="22" t="s">
        <v>262</v>
      </c>
      <c r="C25" s="22" t="s">
        <v>290</v>
      </c>
      <c r="D25" s="22" t="s">
        <v>303</v>
      </c>
      <c r="E25" s="34" t="s">
        <v>348</v>
      </c>
      <c r="F25" s="22" t="s">
        <v>320</v>
      </c>
      <c r="G25" s="34" t="s">
        <v>349</v>
      </c>
      <c r="H25" s="22" t="s">
        <v>339</v>
      </c>
      <c r="I25" s="22" t="s">
        <v>311</v>
      </c>
      <c r="J25" s="34" t="s">
        <v>305</v>
      </c>
    </row>
    <row r="26" ht="18.75" customHeight="1" spans="1:10">
      <c r="A26" s="208" t="s">
        <v>262</v>
      </c>
      <c r="B26" s="22" t="s">
        <v>262</v>
      </c>
      <c r="C26" s="22" t="s">
        <v>306</v>
      </c>
      <c r="D26" s="22" t="s">
        <v>333</v>
      </c>
      <c r="E26" s="34" t="s">
        <v>350</v>
      </c>
      <c r="F26" s="22" t="s">
        <v>293</v>
      </c>
      <c r="G26" s="34" t="s">
        <v>351</v>
      </c>
      <c r="H26" s="22" t="s">
        <v>318</v>
      </c>
      <c r="I26" s="22" t="s">
        <v>296</v>
      </c>
      <c r="J26" s="34" t="s">
        <v>345</v>
      </c>
    </row>
    <row r="27" ht="18.75" customHeight="1" spans="1:10">
      <c r="A27" s="208" t="s">
        <v>262</v>
      </c>
      <c r="B27" s="22" t="s">
        <v>262</v>
      </c>
      <c r="C27" s="22" t="s">
        <v>306</v>
      </c>
      <c r="D27" s="22" t="s">
        <v>333</v>
      </c>
      <c r="E27" s="34" t="s">
        <v>352</v>
      </c>
      <c r="F27" s="22" t="s">
        <v>293</v>
      </c>
      <c r="G27" s="34" t="s">
        <v>353</v>
      </c>
      <c r="H27" s="22" t="s">
        <v>310</v>
      </c>
      <c r="I27" s="22" t="s">
        <v>296</v>
      </c>
      <c r="J27" s="34" t="s">
        <v>354</v>
      </c>
    </row>
    <row r="28" ht="18.75" customHeight="1" spans="1:10">
      <c r="A28" s="208" t="s">
        <v>262</v>
      </c>
      <c r="B28" s="22" t="s">
        <v>262</v>
      </c>
      <c r="C28" s="22" t="s">
        <v>313</v>
      </c>
      <c r="D28" s="22" t="s">
        <v>314</v>
      </c>
      <c r="E28" s="34" t="s">
        <v>314</v>
      </c>
      <c r="F28" s="22" t="s">
        <v>293</v>
      </c>
      <c r="G28" s="34" t="s">
        <v>341</v>
      </c>
      <c r="H28" s="22" t="s">
        <v>301</v>
      </c>
      <c r="I28" s="22" t="s">
        <v>296</v>
      </c>
      <c r="J28" s="34" t="s">
        <v>316</v>
      </c>
    </row>
    <row r="29" ht="18.75" customHeight="1" spans="1:10">
      <c r="A29" s="208" t="s">
        <v>265</v>
      </c>
      <c r="B29" s="22" t="s">
        <v>265</v>
      </c>
      <c r="C29" s="22" t="s">
        <v>290</v>
      </c>
      <c r="D29" s="22" t="s">
        <v>291</v>
      </c>
      <c r="E29" s="34" t="s">
        <v>355</v>
      </c>
      <c r="F29" s="22" t="s">
        <v>320</v>
      </c>
      <c r="G29" s="34" t="s">
        <v>356</v>
      </c>
      <c r="H29" s="22" t="s">
        <v>357</v>
      </c>
      <c r="I29" s="22" t="s">
        <v>296</v>
      </c>
      <c r="J29" s="34" t="s">
        <v>358</v>
      </c>
    </row>
    <row r="30" ht="18.75" customHeight="1" spans="1:10">
      <c r="A30" s="208" t="s">
        <v>265</v>
      </c>
      <c r="B30" s="22" t="s">
        <v>265</v>
      </c>
      <c r="C30" s="22" t="s">
        <v>290</v>
      </c>
      <c r="D30" s="22" t="s">
        <v>298</v>
      </c>
      <c r="E30" s="34" t="s">
        <v>299</v>
      </c>
      <c r="F30" s="22" t="s">
        <v>293</v>
      </c>
      <c r="G30" s="34" t="s">
        <v>341</v>
      </c>
      <c r="H30" s="22" t="s">
        <v>301</v>
      </c>
      <c r="I30" s="22" t="s">
        <v>296</v>
      </c>
      <c r="J30" s="34" t="s">
        <v>302</v>
      </c>
    </row>
    <row r="31" ht="18.75" customHeight="1" spans="1:10">
      <c r="A31" s="208" t="s">
        <v>265</v>
      </c>
      <c r="B31" s="22" t="s">
        <v>265</v>
      </c>
      <c r="C31" s="22" t="s">
        <v>290</v>
      </c>
      <c r="D31" s="22" t="s">
        <v>303</v>
      </c>
      <c r="E31" s="34" t="s">
        <v>304</v>
      </c>
      <c r="F31" s="22" t="s">
        <v>293</v>
      </c>
      <c r="G31" s="34" t="s">
        <v>341</v>
      </c>
      <c r="H31" s="22" t="s">
        <v>301</v>
      </c>
      <c r="I31" s="22" t="s">
        <v>296</v>
      </c>
      <c r="J31" s="34" t="s">
        <v>305</v>
      </c>
    </row>
    <row r="32" ht="18.75" customHeight="1" spans="1:10">
      <c r="A32" s="208" t="s">
        <v>265</v>
      </c>
      <c r="B32" s="22" t="s">
        <v>265</v>
      </c>
      <c r="C32" s="22" t="s">
        <v>306</v>
      </c>
      <c r="D32" s="22" t="s">
        <v>307</v>
      </c>
      <c r="E32" s="34" t="s">
        <v>308</v>
      </c>
      <c r="F32" s="22" t="s">
        <v>320</v>
      </c>
      <c r="G32" s="34" t="s">
        <v>338</v>
      </c>
      <c r="H32" s="22" t="s">
        <v>339</v>
      </c>
      <c r="I32" s="22" t="s">
        <v>311</v>
      </c>
      <c r="J32" s="34" t="s">
        <v>312</v>
      </c>
    </row>
    <row r="33" ht="18.75" customHeight="1" spans="1:10">
      <c r="A33" s="208" t="s">
        <v>265</v>
      </c>
      <c r="B33" s="22" t="s">
        <v>265</v>
      </c>
      <c r="C33" s="22" t="s">
        <v>313</v>
      </c>
      <c r="D33" s="22" t="s">
        <v>314</v>
      </c>
      <c r="E33" s="34" t="s">
        <v>315</v>
      </c>
      <c r="F33" s="22" t="s">
        <v>293</v>
      </c>
      <c r="G33" s="34" t="s">
        <v>341</v>
      </c>
      <c r="H33" s="22" t="s">
        <v>301</v>
      </c>
      <c r="I33" s="22" t="s">
        <v>296</v>
      </c>
      <c r="J33" s="34" t="s">
        <v>316</v>
      </c>
    </row>
    <row r="34" ht="18.75" customHeight="1" spans="1:10">
      <c r="A34" s="208" t="s">
        <v>275</v>
      </c>
      <c r="B34" s="22" t="s">
        <v>275</v>
      </c>
      <c r="C34" s="22" t="s">
        <v>290</v>
      </c>
      <c r="D34" s="22" t="s">
        <v>291</v>
      </c>
      <c r="E34" s="34" t="s">
        <v>359</v>
      </c>
      <c r="F34" s="22" t="s">
        <v>320</v>
      </c>
      <c r="G34" s="34" t="s">
        <v>360</v>
      </c>
      <c r="H34" s="22" t="s">
        <v>310</v>
      </c>
      <c r="I34" s="22" t="s">
        <v>296</v>
      </c>
      <c r="J34" s="34" t="s">
        <v>361</v>
      </c>
    </row>
    <row r="35" ht="18.75" customHeight="1" spans="1:10">
      <c r="A35" s="208" t="s">
        <v>275</v>
      </c>
      <c r="B35" s="22" t="s">
        <v>275</v>
      </c>
      <c r="C35" s="22" t="s">
        <v>290</v>
      </c>
      <c r="D35" s="22" t="s">
        <v>298</v>
      </c>
      <c r="E35" s="34" t="s">
        <v>362</v>
      </c>
      <c r="F35" s="22" t="s">
        <v>293</v>
      </c>
      <c r="G35" s="34" t="s">
        <v>300</v>
      </c>
      <c r="H35" s="22" t="s">
        <v>301</v>
      </c>
      <c r="I35" s="22" t="s">
        <v>296</v>
      </c>
      <c r="J35" s="34" t="s">
        <v>363</v>
      </c>
    </row>
    <row r="36" ht="18.75" customHeight="1" spans="1:10">
      <c r="A36" s="208" t="s">
        <v>275</v>
      </c>
      <c r="B36" s="22" t="s">
        <v>275</v>
      </c>
      <c r="C36" s="22" t="s">
        <v>290</v>
      </c>
      <c r="D36" s="22" t="s">
        <v>303</v>
      </c>
      <c r="E36" s="34" t="s">
        <v>364</v>
      </c>
      <c r="F36" s="22" t="s">
        <v>293</v>
      </c>
      <c r="G36" s="34" t="s">
        <v>300</v>
      </c>
      <c r="H36" s="22" t="s">
        <v>301</v>
      </c>
      <c r="I36" s="22" t="s">
        <v>296</v>
      </c>
      <c r="J36" s="34" t="s">
        <v>365</v>
      </c>
    </row>
    <row r="37" ht="18.75" customHeight="1" spans="1:10">
      <c r="A37" s="208" t="s">
        <v>275</v>
      </c>
      <c r="B37" s="22" t="s">
        <v>275</v>
      </c>
      <c r="C37" s="22" t="s">
        <v>306</v>
      </c>
      <c r="D37" s="22" t="s">
        <v>307</v>
      </c>
      <c r="E37" s="34" t="s">
        <v>366</v>
      </c>
      <c r="F37" s="22" t="s">
        <v>320</v>
      </c>
      <c r="G37" s="34" t="s">
        <v>367</v>
      </c>
      <c r="H37" s="22" t="s">
        <v>368</v>
      </c>
      <c r="I37" s="22" t="s">
        <v>311</v>
      </c>
      <c r="J37" s="34" t="s">
        <v>369</v>
      </c>
    </row>
    <row r="38" ht="18.75" customHeight="1" spans="1:10">
      <c r="A38" s="208" t="s">
        <v>275</v>
      </c>
      <c r="B38" s="22" t="s">
        <v>275</v>
      </c>
      <c r="C38" s="22" t="s">
        <v>313</v>
      </c>
      <c r="D38" s="22" t="s">
        <v>314</v>
      </c>
      <c r="E38" s="34" t="s">
        <v>370</v>
      </c>
      <c r="F38" s="22" t="s">
        <v>293</v>
      </c>
      <c r="G38" s="34" t="s">
        <v>300</v>
      </c>
      <c r="H38" s="22" t="s">
        <v>301</v>
      </c>
      <c r="I38" s="22" t="s">
        <v>296</v>
      </c>
      <c r="J38" s="34" t="s">
        <v>371</v>
      </c>
    </row>
  </sheetData>
  <mergeCells count="14">
    <mergeCell ref="A3:J3"/>
    <mergeCell ref="A4:H4"/>
    <mergeCell ref="A8:A12"/>
    <mergeCell ref="A13:A17"/>
    <mergeCell ref="A18:A22"/>
    <mergeCell ref="A23:A28"/>
    <mergeCell ref="A29:A33"/>
    <mergeCell ref="A34:A38"/>
    <mergeCell ref="B8:B12"/>
    <mergeCell ref="B13:B17"/>
    <mergeCell ref="B18:B22"/>
    <mergeCell ref="B23:B28"/>
    <mergeCell ref="B29:B33"/>
    <mergeCell ref="B34:B3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2025-02-11T02:23:00Z</dcterms:created>
  <dcterms:modified xsi:type="dcterms:W3CDTF">2025-02-18T07:24:58Z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40A6ED49CD72474893B5AE1CFA566D12_12</vt:lpwstr>
  </property>
  <property fmtid="{D5CDD505-2E9C-101B-9397-08002B2CF9AE}" pid="3" name="KSOProductBuildVer">
    <vt:lpwstr>2052-12.1.0.19770</vt:lpwstr>
  </property>
</Properties>
</file>