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4"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<sst xmlns="http://schemas.openxmlformats.org/spreadsheetml/2006/main" count="2180" uniqueCount="644">
  <si>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</si>
  <si>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</si>
  <si>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</si>
  <si>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</si>
  <si>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</si>
  <si>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</si>
  <si>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</si>
  <si>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</si>
  <si>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</si>
  <si>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</si>
  <si>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</si>
  <si>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</si>
  <si>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</si>
  <si>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</si>
  <si>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</si>
  <si>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</si>
  <si>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</si>
  <si>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</si>
  <si>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</si>
  <si>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</si>
  <si>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</si>
  <si>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</si>
  <si>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</si>
  <si>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</si>
  <si>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</si>
  <si>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</si>
  <si>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</si>
  <si>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</si>
  <si>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</si>
  <si>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</si>
  <si>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</si>
  <si>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</si>
  <si>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</si>
  <si>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</si>
  <si>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</si>
  <si>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</si>
  <si>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</si>
  <si>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</si>
  <si>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</si>
  <si>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</si>
  <si>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</si>
  <si>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</si>
  <si>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</si>
  <si>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</si>
  <si>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</si>
  <si>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</si>
  <si>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</si>
  <si>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</si>
  <si>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</si>
  <si>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</si>
  <si>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</si>
  <si>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</si>
  <si>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</si>
  <si>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</si>
  <si>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</si>
  <si>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</si>
  <si>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</si>
  <si>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</si>
  <si>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</si>
  <si>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</si>
  <si>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</si>
  <si>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</si>
  <si>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</si>
  <si>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</si>
  <si>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</si>
  <si>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</si>
  <si>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</si>
  <si>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</si>
  <si>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</si>
  <si>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340</t>
  </si>
  <si>
    <t>耿马傣族佤族自治县综合行政执法局</t>
  </si>
  <si>
    <t>340001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</si>
  <si>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</si>
  <si>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</si>
  <si>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</si>
  <si>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</si>
  <si>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</si>
  <si>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</si>
  <si>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</si>
  <si>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</si>
  <si>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</si>
  <si>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</si>
  <si>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</si>
  <si>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</si>
  <si>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</si>
  <si>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</si>
  <si>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</si>
  <si>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2080501</t>
  </si>
  <si>
    <t>2080505</t>
  </si>
  <si>
    <t>210</t>
  </si>
  <si>
    <t>卫生健康支出</t>
  </si>
  <si>
    <t>21011</t>
  </si>
  <si>
    <t>2101101</t>
  </si>
  <si>
    <t>2101199</t>
  </si>
  <si>
    <t>212</t>
  </si>
  <si>
    <t>城乡社区支出</t>
  </si>
  <si>
    <t>21201</t>
  </si>
  <si>
    <t>2120104</t>
  </si>
  <si>
    <t>2120199</t>
  </si>
  <si>
    <t>21203</t>
  </si>
  <si>
    <t>2120399</t>
  </si>
  <si>
    <t>21205</t>
  </si>
  <si>
    <t>2120501</t>
  </si>
  <si>
    <t>21299</t>
  </si>
  <si>
    <t>2129999</t>
  </si>
  <si>
    <t>221</t>
  </si>
  <si>
    <t>住房保障支出</t>
  </si>
  <si>
    <t>22102</t>
  </si>
  <si>
    <t>2210201</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</si>
  <si>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</si>
  <si>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</si>
  <si>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</si>
  <si>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</si>
  <si>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</si>
  <si>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</si>
  <si>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</si>
  <si>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</si>
  <si>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</si>
  <si>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</si>
  <si>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</si>
  <si>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</si>
  <si>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</si>
  <si>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</si>
  <si>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</si>
  <si>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</si>
  <si>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</si>
  <si>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</si>
  <si>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</si>
  <si>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</si>
  <si>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</si>
  <si>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</si>
  <si>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</si>
  <si>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</si>
  <si>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</si>
  <si>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</si>
  <si>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</si>
  <si>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</si>
  <si>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</si>
  <si>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</si>
  <si>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</si>
  <si>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</si>
  <si>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</si>
  <si>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</si>
  <si>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</si>
  <si>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</si>
  <si>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</si>
  <si>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</si>
  <si>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</si>
  <si>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</si>
  <si>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</si>
  <si>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1</t>
  </si>
  <si>
    <t>2</t>
  </si>
  <si>
    <t>3</t>
  </si>
  <si>
    <t>5</t>
  </si>
  <si>
    <t>6</t>
  </si>
  <si>
    <t>7</t>
  </si>
  <si>
    <t>行政事业单位养老支出</t>
  </si>
  <si>
    <t>行政单位离退休</t>
  </si>
  <si>
    <t>机关事业单位基本养老保险缴费支出</t>
  </si>
  <si>
    <t>行政事业单位医疗</t>
  </si>
  <si>
    <t>行政单位医疗</t>
  </si>
  <si>
    <t>其他行政事业单位医疗支出</t>
  </si>
  <si>
    <t>城乡社区管理事务</t>
  </si>
  <si>
    <t>城管执法</t>
  </si>
  <si>
    <t>其他城乡社区管理事务支出</t>
  </si>
  <si>
    <t>城乡社区公共设施</t>
  </si>
  <si>
    <t>其他城乡社区公共设施支出</t>
  </si>
  <si>
    <t>城乡社区环境卫生</t>
  </si>
  <si>
    <t>其他城乡社区支出</t>
  </si>
  <si>
    <t>住房改革支出</t>
  </si>
  <si>
    <t>住房公积金</t>
  </si>
  <si>
    <t>预算03表</t>
  </si>
  <si>
    <t>单位：元</t>
  </si>
  <si>
    <t>“三公”经费合计</t>
  </si>
  <si>
    <t>因公出国（境）费</t>
  </si>
  <si>
    <t>公务用车购置及运行费</t>
  </si>
  <si>
    <t>公务接待费</t>
  </si>
  <si>
    <t>公务用车购置费</t>
  </si>
  <si>
    <t>公务用车运行费</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</si>
  <si>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</si>
  <si>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</si>
  <si>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</si>
  <si>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</si>
  <si>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</si>
  <si>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</si>
  <si>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</si>
  <si>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</si>
  <si>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</si>
  <si>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</si>
  <si>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</si>
  <si>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</si>
  <si>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</si>
  <si>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</si>
  <si>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</si>
  <si>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</si>
  <si>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</si>
  <si>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</si>
  <si>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530926210000000002893</t>
  </si>
  <si>
    <t>行政人员工资支出</t>
  </si>
  <si>
    <t>30101</t>
  </si>
  <si>
    <t>基本工资</t>
  </si>
  <si>
    <t>30102</t>
  </si>
  <si>
    <t>津贴补贴</t>
  </si>
  <si>
    <t>30103</t>
  </si>
  <si>
    <t>奖金</t>
  </si>
  <si>
    <t>530926231100001375545</t>
  </si>
  <si>
    <t>行政人员绩效考核奖励（2017年提高部分）</t>
  </si>
  <si>
    <t>530926210000000002895</t>
  </si>
  <si>
    <t>社会保障缴费</t>
  </si>
  <si>
    <t>30108</t>
  </si>
  <si>
    <t>机关事业单位基本养老保险缴费</t>
  </si>
  <si>
    <t>2080506</t>
  </si>
  <si>
    <t>机关事业单位职业年金缴费支出</t>
  </si>
  <si>
    <t>30109</t>
  </si>
  <si>
    <t>职业年金缴费</t>
  </si>
  <si>
    <t>30110</t>
  </si>
  <si>
    <t>职工基本医疗保险缴费</t>
  </si>
  <si>
    <t>2101102</t>
  </si>
  <si>
    <t>事业单位医疗</t>
  </si>
  <si>
    <t>2101103</t>
  </si>
  <si>
    <t>公务员医疗补助</t>
  </si>
  <si>
    <t>30111</t>
  </si>
  <si>
    <t>公务员医疗补助缴费</t>
  </si>
  <si>
    <t>30112</t>
  </si>
  <si>
    <t>其他社会保障缴费</t>
  </si>
  <si>
    <t>530926210000000002896</t>
  </si>
  <si>
    <t>30113</t>
  </si>
  <si>
    <t>530926241100002343504</t>
  </si>
  <si>
    <t>公务接待费（公用经费）</t>
  </si>
  <si>
    <t>30217</t>
  </si>
  <si>
    <t>530926210000000002903</t>
  </si>
  <si>
    <t>一般公用经费</t>
  </si>
  <si>
    <t>30211</t>
  </si>
  <si>
    <t>差旅费</t>
  </si>
  <si>
    <t>30205</t>
  </si>
  <si>
    <t>水费</t>
  </si>
  <si>
    <t>30206</t>
  </si>
  <si>
    <t>电费</t>
  </si>
  <si>
    <t>30207</t>
  </si>
  <si>
    <t>邮电费</t>
  </si>
  <si>
    <t>30201</t>
  </si>
  <si>
    <t>办公费</t>
  </si>
  <si>
    <t>530926210000000002902</t>
  </si>
  <si>
    <t>工会经费</t>
  </si>
  <si>
    <t>30228</t>
  </si>
  <si>
    <t>530926210000000002899</t>
  </si>
  <si>
    <t>公务用车运行维护费</t>
  </si>
  <si>
    <t>30231</t>
  </si>
  <si>
    <t>530926210000000002901</t>
  </si>
  <si>
    <t>行政人员公务交通补贴</t>
  </si>
  <si>
    <t>30239</t>
  </si>
  <si>
    <t>其他交通费用</t>
  </si>
  <si>
    <t>530926251100003799100</t>
  </si>
  <si>
    <t>残疾人就业保障金</t>
  </si>
  <si>
    <t>30299</t>
  </si>
  <si>
    <t>其他商品和服务支出</t>
  </si>
  <si>
    <t>530926210000000002897</t>
  </si>
  <si>
    <t>离退休费</t>
  </si>
  <si>
    <t>30302</t>
  </si>
  <si>
    <t>退休费</t>
  </si>
  <si>
    <t>530926231100001380489</t>
  </si>
  <si>
    <t>城市执法稽查协管员</t>
  </si>
  <si>
    <t>30305</t>
  </si>
  <si>
    <t>生活补助</t>
  </si>
  <si>
    <t>30307</t>
  </si>
  <si>
    <t>医疗费补助</t>
  </si>
  <si>
    <t>预算05-1表</t>
  </si>
  <si>
    <t>项目分类</t>
  </si>
  <si>
    <t>项目单位</t>
  </si>
  <si>
    <t>经济科目编码</t>
  </si>
  <si>
    <t>经济科目名称</t>
  </si>
  <si>
    <t>本年拨款</t>
  </si>
  <si>
    <t>其中：本次下达</t>
  </si>
  <si>
    <t>2025年春节慰问经费</t>
  </si>
  <si>
    <t>专项业务类</t>
  </si>
  <si>
    <t>530926251100004070178</t>
  </si>
  <si>
    <t>“两违”拆除工作经费</t>
  </si>
  <si>
    <t>事业发展类</t>
  </si>
  <si>
    <t>530926241100002351818</t>
  </si>
  <si>
    <t>法律顾问律师服务专项经费</t>
  </si>
  <si>
    <t>530926210000000002827</t>
  </si>
  <si>
    <t>30227</t>
  </si>
  <si>
    <t>委托业务费</t>
  </si>
  <si>
    <t>高清车牌识别系统窗帘旗杆安装经费</t>
  </si>
  <si>
    <t>530926251100003809473</t>
  </si>
  <si>
    <t>31003</t>
  </si>
  <si>
    <t>专用设备购置</t>
  </si>
  <si>
    <t>耿马县城及孟定镇生活垃圾填埋场渗滤液紧急应急处理项目专项经费</t>
  </si>
  <si>
    <t>530926231100001734235</t>
  </si>
  <si>
    <t>耿马县城乡建设用地增减挂钩（易地扶贫搬迁）项目区拆除工作经费</t>
  </si>
  <si>
    <t>530926221100000972164</t>
  </si>
  <si>
    <t>耿马县建筑垃圾消纳场及资源再利用项目资金</t>
  </si>
  <si>
    <t>530926251100003801752</t>
  </si>
  <si>
    <t>耿马县青年路文化墙提升项目经费</t>
  </si>
  <si>
    <t>530926251100003808372</t>
  </si>
  <si>
    <t>孟定镇“两违”专项整治工作经费</t>
  </si>
  <si>
    <t>530926251100003807503</t>
  </si>
  <si>
    <t>县城建成区生活垃圾集中分类收集设施采购项目资金</t>
  </si>
  <si>
    <t>530926231100002165178</t>
  </si>
  <si>
    <t>县城垃圾处理费调整成本监审及渗滤液处理站设备更换维修项目补助资金</t>
  </si>
  <si>
    <t>530926221100000282652</t>
  </si>
  <si>
    <t>县城小灰河河流污水治理项目资金</t>
  </si>
  <si>
    <t>530926231100002165102</t>
  </si>
  <si>
    <t>30905</t>
  </si>
  <si>
    <t>基础设施建设</t>
  </si>
  <si>
    <t>消防通道禁停标识牌项目经费</t>
  </si>
  <si>
    <t>530926241100002351913</t>
  </si>
  <si>
    <t>增设、更换耿马县城主城区三处红绿灯设备专项经费</t>
  </si>
  <si>
    <t>530926221100000767092</t>
  </si>
  <si>
    <t>30903</t>
  </si>
  <si>
    <t>综合行政执法工作经费</t>
  </si>
  <si>
    <t>530926251100003808330</t>
  </si>
  <si>
    <t>30224</t>
  </si>
  <si>
    <t>被装购置费</t>
  </si>
  <si>
    <t>31019</t>
  </si>
  <si>
    <t>其他交通工具购置</t>
  </si>
  <si>
    <t>预算05-2表</t>
  </si>
  <si>
    <t>单位名称、项目名称</t>
  </si>
  <si>
    <t>项目年度绩效目标</t>
  </si>
  <si>
    <t>一级指标</t>
  </si>
  <si>
    <t>二级指标</t>
  </si>
  <si>
    <t>三级指标</t>
  </si>
  <si>
    <t>指标性质</t>
  </si>
  <si>
    <t>指标值</t>
  </si>
  <si>
    <t>度量单位</t>
  </si>
  <si>
    <t>指标属性</t>
  </si>
  <si>
    <t>指标内容</t>
  </si>
  <si>
    <t>做好孟定镇254宗违法建筑整治，进一步统筹县直相关部门和属地乡（镇）两级工作力量，强化协调联动，提高整改质效率，确保依法依规克期完成“两违”突出问题整改。为确保依法依规开展好孟定镇“两违”情况梳理、违法占地行为排查制止、“两违”案件查处等各项工作。孟定镇“两违”专项整治工作经费用于孟定镇“两违”专项整治工作办公费、人员差旅费等支出。以提高整改效率，确保依法依规克期完成“两违”突出问题整改。</t>
  </si>
  <si>
    <t>产出指标</t>
  </si>
  <si>
    <t>数量指标</t>
  </si>
  <si>
    <t>参与专项整改人数</t>
  </si>
  <si>
    <t>&gt;=</t>
  </si>
  <si>
    <t>12</t>
  </si>
  <si>
    <t>人</t>
  </si>
  <si>
    <t>定量指标</t>
  </si>
  <si>
    <t>反映参与专项整改的工作人数。</t>
  </si>
  <si>
    <t>质量指标</t>
  </si>
  <si>
    <t>专项整改任务完成率</t>
  </si>
  <si>
    <t>=</t>
  </si>
  <si>
    <t>100</t>
  </si>
  <si>
    <t>%</t>
  </si>
  <si>
    <t>反映整改工作的执行情况。
整改任务完成率=实际完成整改任务数/计划完成整改任务数*100%</t>
  </si>
  <si>
    <t>专项整改覆盖率</t>
  </si>
  <si>
    <t>反映整改工作覆盖面情况。
整改覆盖率=实际完成整改覆盖面/整改计划覆盖面*100%</t>
  </si>
  <si>
    <t>时效指标</t>
  </si>
  <si>
    <t>专项整改任务及时完成率</t>
  </si>
  <si>
    <t>反映是否按时完成整改任务。
检查任务及时完成率=及时完成整改任务数/完成整改任务数*100%</t>
  </si>
  <si>
    <t>成本指标</t>
  </si>
  <si>
    <t>经济成本指标</t>
  </si>
  <si>
    <t>&lt;=</t>
  </si>
  <si>
    <t>5.26</t>
  </si>
  <si>
    <t>万元</t>
  </si>
  <si>
    <t>反映项目成本控制情况。</t>
  </si>
  <si>
    <t>效益指标</t>
  </si>
  <si>
    <t>可持续影响</t>
  </si>
  <si>
    <t>问题整改落实率</t>
  </si>
  <si>
    <t>反映检查核查发现问题的整改落实情况。
问题整改落实率=（实际整改问题数/现场检查发现问题数）*100%</t>
  </si>
  <si>
    <t>满意度指标</t>
  </si>
  <si>
    <t>服务对象满意度</t>
  </si>
  <si>
    <t>整改受益对象满意度</t>
  </si>
  <si>
    <t>90</t>
  </si>
  <si>
    <t>反映整改受益对象的满意程度。</t>
  </si>
  <si>
    <t>县城市管理综合行政执法局作为政府工作部门，近年来，全面开展县城区市容市貌环境综合整治工作。切实抓好我县“省级文明城市”创建工作，将“创美丽县城”“7个专项”“创卫”“创文”四城四创持续推进，常态化推进“六项治理”。坚持城市精细化管理举措，不断创新机制体制、深化精细标准、提升整治水平，在行政执法、市容市貌、市政设施建设等城市精细化管理方面不断取得新进展。为进一步加强县城建成区管理规范车辆停放确保消防车通道畅通，提高建筑物内部人员疏散的效率和安全性，保障人员生命财产安全，在主要通道安装消防指示牌。2024年共按照禁停标识牌双面1200块、单面700块。</t>
  </si>
  <si>
    <t>双面禁停标识牌</t>
  </si>
  <si>
    <t>1200</t>
  </si>
  <si>
    <t>块</t>
  </si>
  <si>
    <t>反映购置禁停标识牌数量的情况。</t>
  </si>
  <si>
    <t>单面禁停标识牌</t>
  </si>
  <si>
    <t>700</t>
  </si>
  <si>
    <t>验收通过率</t>
  </si>
  <si>
    <t>反映设施购置的产品质量情况。
验收通过率=（通过验收的购置数量/购置总数量）*100%。</t>
  </si>
  <si>
    <t>购置设施利用率</t>
  </si>
  <si>
    <t>反映设施利用情况。
设施利用率=（投入使用设施数/购置设施总数）*100%。</t>
  </si>
  <si>
    <t>标识牌验收及时率</t>
  </si>
  <si>
    <t>反映标识牌按时验收情况。
标识牌验收及时率=（及时验收数量/总数）*100%。</t>
  </si>
  <si>
    <t>2.5</t>
  </si>
  <si>
    <t>设施使用年限</t>
  </si>
  <si>
    <t>10</t>
  </si>
  <si>
    <t>年</t>
  </si>
  <si>
    <t>设施设置使用年限反映可持续的效果。</t>
  </si>
  <si>
    <t>社会公众满意度</t>
  </si>
  <si>
    <t>调查人群中对设施建设或设施运行的满意度。
受益人群覆盖率=（调查人群中对设施建设或设施运行的人数/问卷调查人数）*100%</t>
  </si>
  <si>
    <t>为提高城市生活垃圾处理质量，推动城市城市生活垃圾处理良性健康发展。根据《耿马县环境卫生管理（2018年-2020年）成本支出情况审计咨询服务》、《耿马县垃圾填埋场渗滤液处理站技改维修及技术服务项目委托审核》，耿马县城垃圾处理费调整成本监审及渗滤液处理站设备更换维修项目结算审计。县城垃圾处理费调整成本监审及渗滤液处理站设备更换维修项目资金15000.00元，主要用于支付耿马县环境卫生管理（2018年-2020年）成本支出情况审计咨询服务费。对建立健全城镇生活垃圾处理收费机制，制定和调整耿马县县城生活垃圾处理费收费标准提供数据支撑。</t>
  </si>
  <si>
    <t>完成审核报告数量</t>
  </si>
  <si>
    <t>个</t>
  </si>
  <si>
    <t>反映审核形成的报告（总结）个数。</t>
  </si>
  <si>
    <t>开展审核次数</t>
  </si>
  <si>
    <t>次</t>
  </si>
  <si>
    <t>反映审核的次数情况。</t>
  </si>
  <si>
    <t>审核任务完成率</t>
  </si>
  <si>
    <t>反映审核工作的执行情况。
审核任务完成率=实际完成审核任务数/计划完成审核任务数*100%</t>
  </si>
  <si>
    <t>审核覆盖率</t>
  </si>
  <si>
    <t>反映审核工作覆盖面情况。
审核覆盖率=实际完成审核覆盖面/检查（核查）计划覆盖面*100%</t>
  </si>
  <si>
    <t>审核任务及时完成率</t>
  </si>
  <si>
    <t>反映是否按时完成检查核查任务。
检查任务及时完成率=及时完成审核任务数/完成审核任务数*100%</t>
  </si>
  <si>
    <t>5000</t>
  </si>
  <si>
    <t>元</t>
  </si>
  <si>
    <t>社会效益</t>
  </si>
  <si>
    <t>审核结果公开率</t>
  </si>
  <si>
    <t>反映相关审核结果依法公开情况。
审核结果公开率</t>
  </si>
  <si>
    <t>反映审核发现问题的整改落实情况。
问题整改落实率=（实际整改问题数/现场审核发现问题数）*100%</t>
  </si>
  <si>
    <t>委托服务对象满意率</t>
  </si>
  <si>
    <t>反映服务对象对审核工作的整体满意情况。</t>
  </si>
  <si>
    <t>根据县人民政府办公室2022年6月24日下发的《云南省生态环境厅巡回检查调研组在耿马巡回检查反馈问题整改工作会议纪要》要求，为消除生活垃圾填埋场生态环境安全隐患，拟对耿马县城、孟定镇垃圾处理场渗滤液采用移动式渗滤液处理设施进行应急处理方式。根据《耿马傣族佤族自治县人民政府关于同意县城及孟定生活垃圾处理场渗滤液进行紧急应急处理的批复》（耿政复[2022]113号）文件要求，组织了紧急应急处理。耿马县城及孟定镇生活垃圾填埋场渗滤液紧急应急处理专项资金，主要用于耿马县城、孟定镇垃圾场应急处理渗滤液处理费支付，做好渗滤液风险问题处置化解工作，减少垃圾场渗滤液积存量，有效消除环境安全隐患。通过对县城主城区生活垃圾填埋场渗滤液处理站站区整改修复后，站区系统连续运行15天，系统进水量50吨/天，日均达标产水量大于25吨/天，县城垃圾场应急处理渗滤液20441立方，孟定垃圾处理场处理32911立方，保障渗滤液处理正常运转，排放量达到国家规定排放标准。</t>
  </si>
  <si>
    <t>处理系统进水量</t>
  </si>
  <si>
    <t>50</t>
  </si>
  <si>
    <t>天/吨</t>
  </si>
  <si>
    <t>反映实际渗滤液处理系统日进水数量。</t>
  </si>
  <si>
    <t>日均达标产水量</t>
  </si>
  <si>
    <t>25</t>
  </si>
  <si>
    <t>反映渗滤液处理系统处理渗滤液日均达标产水数量</t>
  </si>
  <si>
    <t>反映委托服务质量情况。
验收通过率=（通过验收数量/总数量）*100%。</t>
  </si>
  <si>
    <t>部署及时率</t>
  </si>
  <si>
    <t>反映按时部署情况。
部署及时率=（及时部署数量/总数）*100%。</t>
  </si>
  <si>
    <t>60</t>
  </si>
  <si>
    <t>反映项目成本控制情况</t>
  </si>
  <si>
    <t>改善人居环境</t>
  </si>
  <si>
    <t>改善</t>
  </si>
  <si>
    <t>定性指标</t>
  </si>
  <si>
    <t>反映渗滤液只减不增的要求完成情况。</t>
  </si>
  <si>
    <t>受益人群覆盖率</t>
  </si>
  <si>
    <t>反映收益人群覆盖程度。</t>
  </si>
  <si>
    <t>生态效益</t>
  </si>
  <si>
    <t>生态环境</t>
  </si>
  <si>
    <t>有效改善</t>
  </si>
  <si>
    <t>反映生态环境情况。</t>
  </si>
  <si>
    <t>污染物控制情况</t>
  </si>
  <si>
    <t>效果显著</t>
  </si>
  <si>
    <t>反映污染物控制程度。</t>
  </si>
  <si>
    <t>反映社会公众对部门（单位）履职情况的满意程度。</t>
  </si>
  <si>
    <t>文化墙不仅美化了城市环境，更成为了传播文明新风尚的重要载体。这一创新举措，不仅为城市换上了新颜，优化美化社区生活环境，还吸引了众多市民和游客驻足观赏、拍照留念。这面围墙的华丽变身，不仅提升了城市的文化品位，也成为了县城的一道靓丽风景线，在城市文化建设上迈出了坚实的一步，为城市的可持续发展注入了新的活力。计划在耿马县青年路围墙打造文化墙一面。</t>
  </si>
  <si>
    <t>文化墙数量</t>
  </si>
  <si>
    <t>1.00</t>
  </si>
  <si>
    <t>个/标段</t>
  </si>
  <si>
    <t>反映工程设计实现的功能数量或工程的相对独立单元的数量。</t>
  </si>
  <si>
    <t>竣工验收合格率</t>
  </si>
  <si>
    <t>反映项目验收情况。
竣工验收合格率=（验收合格单元工程数量/完工单元工程总数）×100%。</t>
  </si>
  <si>
    <t>工期控制率</t>
  </si>
  <si>
    <t>反映工期控制情况。
工期控制率=实际工期/计划工期×100%。</t>
  </si>
  <si>
    <t>1.0</t>
  </si>
  <si>
    <t>设计功能实现率</t>
  </si>
  <si>
    <t>反映建设项目设施设计功能的实现情况。
设计功能实现率=（实际实现设计功能数/计划实现设计功能数）*100%</t>
  </si>
  <si>
    <t>反映项目设计受益人群或地区的实现情况。
受益人群覆盖率=（实际实现受益人群数/计划实现受益人群数）*100%</t>
  </si>
  <si>
    <t>使用年限</t>
  </si>
  <si>
    <t>通过工程设计使用年限反映可持续的效果。</t>
  </si>
  <si>
    <t>受益人群满意度</t>
  </si>
  <si>
    <t>为认真落实“全市爱国卫生《七个专项行动》第18次督办推进会议”精神，为解决县城生活垃圾收集运输处理难题，根据《耿马傣族佤族自治县人民政府关于同意更换耿马县城建成区生活垃圾集中分类收集设施的批复》（耿政复〔2021〕153号）、《耿马傣族佤族自治县城市管理综合行政执法局关于更换耿马县城建成区生活垃圾集中分类收集设施的请示》（耿城综请〔2021〕46号），需安装更换垃圾收集设施及配备垃圾收集清运车辆。更换耿马县城建成区生活垃圾集中分类收集设施项目专项资金，主要用于购置分类垃圾桶1600只，476元/只，合计金额：761600.00元。以达到“创建国家卫生城市”和“美丽县城”建设的需要，调整街道垃圾的收集和清运模式。</t>
  </si>
  <si>
    <t>购置垃圾收集设施数量</t>
  </si>
  <si>
    <t>批</t>
  </si>
  <si>
    <t>反映购置数量完成情况。</t>
  </si>
  <si>
    <t>购置计划完成率</t>
  </si>
  <si>
    <t>反映部门购置计划执行情况购置计划执行情况。
购置计划完成率=（实际购置交付装备数量/计划购置交付装备数量）*100%。</t>
  </si>
  <si>
    <t>反映设备购置的产品质量情况。
验收通过率=（通过验收的购置数量/购置总数量）*100%。</t>
  </si>
  <si>
    <t>购置设备利用率</t>
  </si>
  <si>
    <t>反映设备利用情况。
设备利用率=（投入使用设备数/购置设备总数）*100%。</t>
  </si>
  <si>
    <t>设备部署及时率</t>
  </si>
  <si>
    <t>反映新购设备按时部署情况。
设备部署及时率=（及时部署设备数量/新购设备总数）*100%。</t>
  </si>
  <si>
    <t>设备使用年限</t>
  </si>
  <si>
    <t>反映新投入设备使用年限情况。</t>
  </si>
  <si>
    <t>社会公众人员满意度</t>
  </si>
  <si>
    <t>反映服务对象对购置设备的整体满意情况。
使用人员满意度=（对购置设备满意的人数/问卷调查人数）*100%。</t>
  </si>
  <si>
    <t>随着城市化进程的加快，耿马县城市建设也取得了长足的发展，然而，由于历史原因和管理不善，一些违法建筑和乱搭乱建问题依然存在，严重影响了城市形象和市民生活环境。为了改善这一状况，我单位按照“杜绝增量，消化存量、建立机制、确保长效”的总要求，结合我县实际，开展全县“两违”拆除工作：拆除违法建筑：对于已经查实的违法建筑，按照相关法律法规进行拆除，恢复原貌。整治乱搭乱建：对于乱搭乱建问题，采取整治措施，包括拆除、整改和规范管理等。宣传教育：通过开展宣传教育活动，增强市民的法律意识和环保意识，引导市民自觉遵守法律法规，共同维护城市的良好形象。为确保“两违”拆除工作的顺利开展，需日常巡查工作经费。2024年“两违”拆除工作经费，主要用于“两违”巡查车辆及购置设备相关费用、“两违”拆除劳务费、“两违”整治保障运转等支出。以协助指导9个乡镇综合执法管理及“两违”建筑拆除等重大事项的处置工作，保证耿马县“两违”拆除日常工作的持续开展，提升人居环境，改善城市环境，维护城市形象。</t>
  </si>
  <si>
    <t>经费保障时限</t>
  </si>
  <si>
    <t>反映预算部门（单位）经费保障时限。</t>
  </si>
  <si>
    <t>经费保障人次</t>
  </si>
  <si>
    <t>30</t>
  </si>
  <si>
    <t>反映预算部门（单位）经费保障人次。</t>
  </si>
  <si>
    <t>拆除工作完成率</t>
  </si>
  <si>
    <t>反映拆除工作的执行情况。
拆除工作完成率=实际完成拆除工作数/计划完成拆除工作数*100%</t>
  </si>
  <si>
    <t>拆除工作及时完成率</t>
  </si>
  <si>
    <t>反映是否按时完成拆除工作。
拆除工作及时完成率=及时完成拆除工作数/完成拆除工作数*100%</t>
  </si>
  <si>
    <t>20</t>
  </si>
  <si>
    <t>正常履职率</t>
  </si>
  <si>
    <t>95</t>
  </si>
  <si>
    <t>反映预算部门（单位）组织开展各类工作中人员的正常履职情况。</t>
  </si>
  <si>
    <t>根据《耿马傣族佤族自治县人民政府关于同意县民族宗教局等8家行政事业单位办公用房调配的批复》（耿政复〔2023〕252号）文件精神，我局由耿马镇青年路62号搬迁至耿马县垃圾中转站（耿马镇勐撒岔路口），新办公地点的修缮由我局自行负责。为此我局新安装了高清车牌识别系统、窗帘及旗杆，优化了办公环境。</t>
  </si>
  <si>
    <t>购置设备数量</t>
  </si>
  <si>
    <t>台（套）</t>
  </si>
  <si>
    <t>3.16</t>
  </si>
  <si>
    <t>使用人员满意度</t>
  </si>
  <si>
    <t>2025年我局春节慰问退休干部职工5人，每人200元，合计金额1000元。</t>
  </si>
  <si>
    <t>获补退休人员人数</t>
  </si>
  <si>
    <t>反映获补助人员、企业的数量情况，也适用补贴、资助等形式的补助。</t>
  </si>
  <si>
    <t>政策宣传次数</t>
  </si>
  <si>
    <t>反映补助政策的宣传力度情况。即通过门户网站、报刊、通信、电视、户外广告等对补助政策进行宣传的次数。</t>
  </si>
  <si>
    <t>获补对象准确率</t>
  </si>
  <si>
    <t>反映获补助对象认定的准确性情况。
获补对象准确率=抽检符合标准的补助对象数/抽检实际补助对象数*100%</t>
  </si>
  <si>
    <t>兑现准确率</t>
  </si>
  <si>
    <t>反映补助准确发放的情况。
补助兑现准确率=补助兑付额/应付额*100%</t>
  </si>
  <si>
    <t>获补覆盖率</t>
  </si>
  <si>
    <t>获补覆盖率=实际获得补助人数（企业数）/申请符合标准人数（企业数）*100%</t>
  </si>
  <si>
    <t>发放及时率</t>
  </si>
  <si>
    <t>反映发放单位及时发放补助资金的情况。
发放及时率=在时限内发放资金/应发放资金*100%</t>
  </si>
  <si>
    <t>1000</t>
  </si>
  <si>
    <t>反映发放单位发放补助资金的成本情况。</t>
  </si>
  <si>
    <t>政策知晓率</t>
  </si>
  <si>
    <t>反映补助政策的宣传效果情况。
政策知晓率=调查中补助政策知晓人数/调查总人数*100%</t>
  </si>
  <si>
    <t>退休人员等受益对象满意度</t>
  </si>
  <si>
    <t>反映获补助受益对象的满意程度。</t>
  </si>
  <si>
    <t>项目采用建筑垃圾破碎筛分工艺，处理建筑垃圾材料，形成建级配骨料、再生免烧砖等产品。主要建设规模为新建一条破碎生产线、一条机制砖生产线，购置各型台转运、控制设备，以及建筑垃圾初加工设备1套，建筑垃圾自动化生产流水线1套。预计建成后形成10万吨／年处理能力。项目建设拟采用“一厂两址”建设方式，四排山龙瑞石场作为建筑垃圾收纳分离、初加工厂，距离建成区17公里，建筑垃圾收纳分离场拟规划面积2.09亩；弄巴老岔路口作为生产加工及办公生活区，生产加工厂区13.22亩，办公生活区6.22亩，共计：21.53亩。按照项目建设基本程序，咨询自然资源、发改、环保等部门，从用地报批、发改立项、环评水保等方面计划具体时间节点，倒排工期，制定项目计划。拟计划：一是2025年5月前完成项目用地报批工作，取得合法用地手续，其间完成发改立项（提级论证）、可研编制、环评水保、地灾矿压等前期手续办理；二是2025年7月前完成工程规划许可、施工许可办理；三是2025年12月以前完成项目建设。</t>
  </si>
  <si>
    <t>项目前期报告数量</t>
  </si>
  <si>
    <t>形成最终项目前期报告个数。</t>
  </si>
  <si>
    <t>工程数量</t>
  </si>
  <si>
    <t>成果转化率</t>
  </si>
  <si>
    <t>反映研究成果转化情况。
成果转化率=形成正式文件或咨询成果数量/研究报告总数量。</t>
  </si>
  <si>
    <t>反映项目工作时间控制情况。</t>
  </si>
  <si>
    <t>15</t>
  </si>
  <si>
    <t>反映使用对象对信息系统使用的满意度。
使用人员满意度=（对信息系统满意的使用人员/问卷调查人数）*100%</t>
  </si>
  <si>
    <t>依据《城市管理执法办法》第二十二条规定，执法应当保障必要的工作经费。为进一步做好全县行政执法工作，并结合我局本年度实际综合行政执法工作开展相关情况，急需解决综合行政执法工作经费问题。综合行政执法工作经费，主要用于综合行政执法日常工作经费、数字化城市管理监督指挥中心系统运营及维护经费、环卫爱心驿站维护、购置执法设备、服装及部分办公设备更新采购经费、人员差旅费等支出，以确保行政执法高效开展，认真履行综合行政执法工作职责，依法行政、依法履职。预计开展行政执法处罚次数5次以上，办理案件件数5件以上，执法巡查次数1次/天以上，执法案件办结及时率100%，保障正常县城规划区各项行政执法工作。</t>
  </si>
  <si>
    <t>开展行政执法处罚次数</t>
  </si>
  <si>
    <t>反映单位开展行政执法处罚次数的情况。</t>
  </si>
  <si>
    <t>办理案件件数</t>
  </si>
  <si>
    <t>反映单位办理案件的情况。</t>
  </si>
  <si>
    <t>执法巡查次数</t>
  </si>
  <si>
    <t>次/天</t>
  </si>
  <si>
    <t>反映每天执法巡查次数的情况。</t>
  </si>
  <si>
    <t>经费保障人数</t>
  </si>
  <si>
    <t>40</t>
  </si>
  <si>
    <t>反映预算部门（单位）经费保障人数。</t>
  </si>
  <si>
    <t>执法人员出勤率</t>
  </si>
  <si>
    <t>反映执法人员出勤的情况。执法人员出勤率=实际出勤工时/应出勤工时*100%</t>
  </si>
  <si>
    <t>执法案件办结率</t>
  </si>
  <si>
    <t>反映执法案件办结的情况。执法案件办结率=实际办结数量/应办结数量*100%</t>
  </si>
  <si>
    <t>执法案件办结及时率</t>
  </si>
  <si>
    <t>反映按时办结情况。
办结及时率=（及时办结数量/总数）*100%。</t>
  </si>
  <si>
    <t>反映单位正常履职情况。</t>
  </si>
  <si>
    <t>积极落实“律师驻队”工作模式，与律师事务所每年签订法律服务协议，聘请行政执法领域资深律师驻队提供咨询指导服务，充分发挥专业律师在规范一线执法、优化办案流程、避免法律风险、预防化解执法纠纷、普法宣传教育中的重要作用，助力打造一支适应现代化城市管理事业科学发展的高素质执法队伍，进一步推进城市管理法治化、规范化、精细化进程。我局聘请了云南民定（临沧边境经济合作区）律师事务所胡美林律师为本单位法律顾问，并与其签订法律顾问合同，服务期限为一年，服务费为3万元/年。法律顾问律师服务专项经费，主要用于支付律师服务费。为执法队伍提供执法办案实务、法律条款适用、执法风险防范等多个方面的专业法律咨询；对执法办案合法合规性予以全过程指导，规范执法程序降低执法风险，避免执法管理矛盾；参与重大、疑难、复杂案件的分析研判、风险预警、案卷审核及当事人陈述申辩等工作，为一线执法提供专业法治保障；适时开展法治培训，增强执法人员法治意识，深化执法守法、依法办案的工作思路；充分发挥律师专业理论、实践优势，协助开展普法宣传、法治教育，提高市民群众对城市管理领域法律法规的知晓率，促进社会秩序和谐稳定。</t>
  </si>
  <si>
    <t>法律顾问服务期限</t>
  </si>
  <si>
    <t>反映开展参与法律顾问服务的期限。</t>
  </si>
  <si>
    <t>组织培训期数</t>
  </si>
  <si>
    <t>反映组织开展法律培训的期数。</t>
  </si>
  <si>
    <t>每期培训参加人次</t>
  </si>
  <si>
    <t>人次</t>
  </si>
  <si>
    <t>反映组织开展法律培训的人次。</t>
  </si>
  <si>
    <t>法律顾问服务覆盖率</t>
  </si>
  <si>
    <t>反映开展法律顾问服务覆盖。
法律顾问服务覆盖率=（参与法律顾问服务数量/参与法律顾问服务总数量）*100%。</t>
  </si>
  <si>
    <t>培训出勤率</t>
  </si>
  <si>
    <t>反映组织开展法律培训中参训人员的出勤情况。
培训出勤率=（实际出勤学员数量/参加培训学员数量）*100%。</t>
  </si>
  <si>
    <t>执法人员参训率</t>
  </si>
  <si>
    <t>98</t>
  </si>
  <si>
    <t>反映组织开展法律培训中预计参训情况。
参训率=（年参训人数/应参训人数）*100%。</t>
  </si>
  <si>
    <t>培训计划完成率</t>
  </si>
  <si>
    <t>培训计划完成率=在规定时间内培训任务完成数/培训任务计划数*100%</t>
  </si>
  <si>
    <t>30000</t>
  </si>
  <si>
    <t>元/年</t>
  </si>
  <si>
    <t>法律服务需求保障程度</t>
  </si>
  <si>
    <t>反映法律服务满足委托单位的程度。（实际运用时根据项目对法律服务的需求，主要通过整体评价的方式进行评价。）</t>
  </si>
  <si>
    <t>参训人员满意度</t>
  </si>
  <si>
    <t>反映参训人员对培训内容、培训效果等的满意度。
参训人员满意度=（对培训整体满意的参训人数/参训总人数）*100%</t>
  </si>
  <si>
    <t>根据《耿马傣族佤族自治县人民政府关于同意增设、更换耿马县城主城区三处红绿灯设备的批复》（耿政复〔2021〕97号），签订《耿马县城主城区三处红绿灯设备新建及改造工程施工合同》，该工程项目于2021年10月10日开工，2022年1月5日竣工，2022年5月12日完成竣工验收移交工作。增设勐撒镇撒马坝十字路口增设红绿灯一组，增设县城主城区青年路与人民路交叉十字路口增设红绿灯一组，更换县城主城区内原三组红绿灯设备，从而到达正常维持交通秩序,使日常交通能够有规律的运行,节约时间,保障行人和车辆的生命财产安全的目的。</t>
  </si>
  <si>
    <t>增设、更换红绿灯设备数量</t>
  </si>
  <si>
    <t>台套</t>
  </si>
  <si>
    <t>反映增设、更换红绿灯数量完成情况。</t>
  </si>
  <si>
    <t>反映增设、更换红绿灯设备的产品质量情况。
验收通过率=（通过验收的增设、更换红绿灯数量/增设、更换红绿灯总数量）*100%。</t>
  </si>
  <si>
    <t>增设、更换红绿灯设备利用率</t>
  </si>
  <si>
    <t>反映增设、更换红绿灯利用情况。
增设、更换红绿灯利用率=（投入使用增设、更换红绿灯数/增设、更换红绿灯总数）*100%。</t>
  </si>
  <si>
    <t>增设、更换红绿灯部署及时率</t>
  </si>
  <si>
    <t>反映增设、更换红绿灯按时部署情况。
增设、更换红绿灯部署及时率=（及时部署增设、更换红绿灯数量/增设、更换红绿灯总数）*100%。</t>
  </si>
  <si>
    <t>项目验收及时率</t>
  </si>
  <si>
    <t>反映项目按时验收情况。
项目验收及时率=（及时验收数量/总数）*100%。</t>
  </si>
  <si>
    <t>77</t>
  </si>
  <si>
    <t>红绿灯使用年限</t>
  </si>
  <si>
    <t>反映红绿灯使用年限情况。</t>
  </si>
  <si>
    <t>反映社会公众人员对购置设备的整体满意情况。
社会公众人员满意度=（对项目满意的人数/问卷调查人数）*100%。</t>
  </si>
  <si>
    <t>为全面推进脱贫攻坚工作，我县共实施完成易地扶贫搬迁建新区25个，涉及占用耕地730.2345亩。根据相关文件要求，共编制6个城乡建设用地增减挂钩（易地扶贫搬迁）项目用于补充建新区占用耕地面积。根据项目验收工作要求，耿马县城乡建设用地增减挂钩（易地扶贫搬迁）项目区拆除工作经费，主要用于为保障项目拆旧区土地复垦规划计划，确保拆旧复垦工作顺利实施，切实保障农民土地合法权益，保障农村安置等问题，高质量完成项目区拆旧地块土地整治、验收及指标归还工作。此项目的实施，保障了项目拆旧区土地复垦规划计划，确保拆旧复垦工作顺利实施，切实保障农民土地合法权益，保障农村安置等问题，高质量完成项目区拆旧地块土地整治、验收及指标归还工作。</t>
  </si>
  <si>
    <t>拆除项目数量</t>
  </si>
  <si>
    <t>4</t>
  </si>
  <si>
    <t>反映部门实际完成数量情况。</t>
  </si>
  <si>
    <t>拆旧区控制情况</t>
  </si>
  <si>
    <t>只减不增</t>
  </si>
  <si>
    <t>反映拆旧区只减不增的要求完成情况。</t>
  </si>
  <si>
    <t>由于城北片区尚未建设污水管网，生活污水直接流入小灰河河道，致使小灰河水体严重污染，水体生态功能受损，水体黑臭现象明显。严重影响城市河道水环境质量和周围居民的生产生活。根据《耿马傣族佤族自治县人民政府关于同意实施小灰河河流污水治理项目的批复》（耿政复〔2021〕109号）文件，启动县城小灰河河流污水治理项目建设，为恢复小灰河水体质量，建立良好的水域生态环境。县城小灰河河流污水治理项目资金，主要用于建设1个污水生态净化湿地池，对河流的污水集中净化，改善县城小灰河河流的水质，有利于绿色生态环境的建设。在小灰河河道岸边，建设1个污水生态净化湿地池，城北片区生活污水经污水生态净化湿地池，对河流的污水集中净化，再流入小灰河河道，改善县城小灰河河流的水质，杜绝水体黑臭现象，逐步恢复水体生态功能，有利于绿色生态环境的建设。</t>
  </si>
  <si>
    <t>污水生态净化湿地池占地面积</t>
  </si>
  <si>
    <t>亩</t>
  </si>
  <si>
    <t>反映新建、改造、修缮工程量完成情况。</t>
  </si>
  <si>
    <t>污水生态净化湿地池容积</t>
  </si>
  <si>
    <t>200</t>
  </si>
  <si>
    <t>立方米</t>
  </si>
  <si>
    <t>设计变更率</t>
  </si>
  <si>
    <t>0</t>
  </si>
  <si>
    <t>反映项目设计变更情况。
设计变更率=（项目变更金额/项目总预算金额）*100%。</t>
  </si>
  <si>
    <t>项目实施期限</t>
  </si>
  <si>
    <t>反映项目实施期限情况。</t>
  </si>
  <si>
    <t>5.17</t>
  </si>
  <si>
    <t>综合使用率</t>
  </si>
  <si>
    <t>反映设施建成后的利用、使用的情况。
综合使用率=（投入使用的基础建设工程建设内容/完成建设内容）*100%</t>
  </si>
  <si>
    <t>安全事故发生率</t>
  </si>
  <si>
    <t>反映工程实施期间的安全目标。</t>
  </si>
  <si>
    <t>受益人员满意度</t>
  </si>
  <si>
    <t>预算06表</t>
  </si>
  <si>
    <t>政府性基金预算支出预算表</t>
  </si>
  <si>
    <t>单位名称：临沧市发展和改革委员会</t>
  </si>
  <si>
    <t>本年政府性基金预算支出</t>
  </si>
  <si>
    <t>说明：耿马傣族佤族自治县综合行政执法局2025年度没有部门政府性基金预算支出，故本表无数据。</t>
  </si>
  <si>
    <t>预算07表</t>
  </si>
  <si>
    <t>预算项目</t>
  </si>
  <si>
    <t>采购项目</t>
  </si>
  <si>
    <t>采购目录</t>
  </si>
  <si>
    <t>计量
单位</t>
  </si>
  <si>
    <t>数量</t>
  </si>
  <si>
    <t>面向中小企业预留资金</t>
  </si>
  <si>
    <t>政府性
基金</t>
  </si>
  <si>
    <t>国有资本经营收益</t>
  </si>
  <si>
    <t>财政专户管理的收入</t>
  </si>
  <si>
    <t>公务用车车辆加油服务</t>
  </si>
  <si>
    <t>车辆加油、添加燃料服务</t>
  </si>
  <si>
    <t>升</t>
  </si>
  <si>
    <t>公务用车车辆维修和保养服务</t>
  </si>
  <si>
    <t>车辆维修和保养服务</t>
  </si>
  <si>
    <t>辆</t>
  </si>
  <si>
    <t>公务用车车辆保险服务</t>
  </si>
  <si>
    <t>机动车保险服务</t>
  </si>
  <si>
    <t>份</t>
  </si>
  <si>
    <t>复印纸</t>
  </si>
  <si>
    <t>箱</t>
  </si>
  <si>
    <t>预算08表</t>
  </si>
  <si>
    <t>政府购买服务项目</t>
  </si>
  <si>
    <t>政府购买服务目录</t>
  </si>
  <si>
    <t>说明：耿马傣族佤族自治县综合行政执法局2025年度没有部门政府购买服务，故本表无数据。</t>
  </si>
  <si>
    <t>预算09-1表</t>
  </si>
  <si>
    <t>单位名称（项目）</t>
  </si>
  <si>
    <t>地区</t>
  </si>
  <si>
    <t>政府性基金</t>
  </si>
  <si>
    <t>-</t>
  </si>
  <si>
    <t>说明：耿马傣族佤族自治县综合行政执法局2025年度没有县对下转移支付资金，故本表无数据。</t>
  </si>
  <si>
    <t>预算09-2表</t>
  </si>
  <si>
    <t>预算10表</t>
  </si>
  <si>
    <t>资产类别</t>
  </si>
  <si>
    <t>资产分类代码.名称</t>
  </si>
  <si>
    <t>资产名称</t>
  </si>
  <si>
    <t>计量单位</t>
  </si>
  <si>
    <t>财政部门批复数（元）</t>
  </si>
  <si>
    <t>单价</t>
  </si>
  <si>
    <t>金额</t>
  </si>
  <si>
    <t>说明：耿马傣族佤族自治县综合行政执法局2025年度没有新增资产配置，故本表无数据。</t>
  </si>
  <si>
    <t>预算11表</t>
  </si>
  <si>
    <t>上级补助</t>
  </si>
  <si>
    <t>说明：耿马傣族佤族自治县综合行政执法局2025年度没有转移支付补助项目支出，故本表无数据。</t>
  </si>
  <si>
    <t>预算12表</t>
  </si>
  <si>
    <t>项目级次</t>
  </si>
  <si>
    <t>311 专项业务类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</si>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</sst>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5">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3" borderId="14"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5" applyNumberFormat="0" applyFill="0" applyAlignment="0" applyProtection="0">
      <alignment vertical="center"/>
    </xf>
    <xf numFmtId="0" fontId="32" fillId="0" borderId="15" applyNumberFormat="0" applyFill="0" applyAlignment="0" applyProtection="0">
      <alignment vertical="center"/>
    </xf>
    <xf numFmtId="0" fontId="33" fillId="0" borderId="16" applyNumberFormat="0" applyFill="0" applyAlignment="0" applyProtection="0">
      <alignment vertical="center"/>
    </xf>
    <xf numFmtId="0" fontId="33" fillId="0" borderId="0" applyNumberFormat="0" applyFill="0" applyBorder="0" applyAlignment="0" applyProtection="0">
      <alignment vertical="center"/>
    </xf>
    <xf numFmtId="0" fontId="34" fillId="4" borderId="17" applyNumberFormat="0" applyAlignment="0" applyProtection="0">
      <alignment vertical="center"/>
    </xf>
    <xf numFmtId="0" fontId="35" fillId="5" borderId="18" applyNumberFormat="0" applyAlignment="0" applyProtection="0">
      <alignment vertical="center"/>
    </xf>
    <xf numFmtId="0" fontId="36" fillId="5" borderId="17" applyNumberFormat="0" applyAlignment="0" applyProtection="0">
      <alignment vertical="center"/>
    </xf>
    <xf numFmtId="0" fontId="37" fillId="6" borderId="19" applyNumberFormat="0" applyAlignment="0" applyProtection="0">
      <alignment vertical="center"/>
    </xf>
    <xf numFmtId="0" fontId="38" fillId="0" borderId="20" applyNumberFormat="0" applyFill="0" applyAlignment="0" applyProtection="0">
      <alignment vertical="center"/>
    </xf>
    <xf numFmtId="0" fontId="39" fillId="0" borderId="21"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05">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0" fontId="5" fillId="0" borderId="7" xfId="0" applyFont="1" applyBorder="1" applyAlignment="1">
      <alignment horizontal="left" vertical="center" wrapText="1" indent="1"/>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7" xfId="0" applyFont="1" applyBorder="1" applyAlignment="1" applyProtection="1">
      <alignment horizontal="left" vertical="center" wrapText="1" indent="2"/>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7" xfId="0" applyFont="1" applyBorder="1" applyAlignment="1" applyProtection="1">
      <alignment horizontal="left" vertical="center" indent="1"/>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2" fillId="0" borderId="0" xfId="0" applyFont="1" applyAlignment="1" applyProtection="1">
      <alignment horizontal="center" wrapText="1"/>
    </xf>
    <xf numFmtId="0" fontId="11" fillId="0" borderId="7" xfId="0" applyFont="1" applyBorder="1" applyAlignment="1">
      <alignment horizontal="center" vertical="center"/>
      <protection locked="0"/>
    </xf>
    <xf numFmtId="0" fontId="11" fillId="0" borderId="7" xfId="0" applyFont="1" applyBorder="1" applyAlignment="1" applyProtection="1">
      <alignment horizontal="center" vertical="center"/>
    </xf>
    <xf numFmtId="0" fontId="11" fillId="0" borderId="2" xfId="0" applyFont="1" applyBorder="1" applyAlignment="1" applyProtection="1">
      <alignment horizontal="center" vertical="center"/>
    </xf>
    <xf numFmtId="176" fontId="12" fillId="0" borderId="7" xfId="0" applyNumberFormat="1" applyFont="1" applyBorder="1" applyAlignment="1" applyProtection="1">
      <alignment horizontal="right" vertical="center"/>
    </xf>
    <xf numFmtId="0" fontId="2" fillId="0" borderId="0" xfId="0" applyFont="1" applyProtection="1">
      <alignment vertical="top"/>
    </xf>
    <xf numFmtId="0" fontId="13"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4" fillId="0" borderId="0" xfId="0" applyFont="1" applyAlignment="1" applyProtection="1">
      <alignment horizontal="center" vertical="center"/>
    </xf>
    <xf numFmtId="0" fontId="15"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16" fillId="0" borderId="6" xfId="0" applyFont="1" applyBorder="1" applyAlignment="1">
      <alignment vertical="center"/>
      <protection locked="0"/>
    </xf>
    <xf numFmtId="0" fontId="17" fillId="0" borderId="6" xfId="0" applyFont="1" applyBorder="1" applyAlignment="1">
      <alignment horizontal="center" vertical="center"/>
      <protection locked="0"/>
    </xf>
    <xf numFmtId="176" fontId="17"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18" fillId="0" borderId="0" xfId="0" applyFont="1" applyAlignment="1" applyProtection="1">
      <alignment vertical="center"/>
    </xf>
    <xf numFmtId="0" fontId="19"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 fillId="0" borderId="7" xfId="0" applyFont="1" applyBorder="1" applyAlignment="1">
      <alignment horizontal="left" vertical="center" wrapText="1"/>
      <protection locked="0"/>
    </xf>
    <xf numFmtId="0" fontId="2" fillId="0" borderId="7" xfId="0" applyFont="1" applyBorder="1" applyAlignment="1" applyProtection="1">
      <alignment horizontal="left" vertical="center" wrapText="1"/>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0" fillId="0" borderId="0" xfId="0" applyFont="1" applyAlignment="1" applyProtection="1"/>
    <xf numFmtId="0" fontId="21"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11" xfId="0" applyFont="1" applyBorder="1" applyAlignment="1" applyProtection="1">
      <alignment horizontal="left" vertical="center" wrapText="1" inden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18" fillId="0" borderId="0" xfId="0" applyFont="1" applyProtection="1">
      <alignment vertical="top"/>
    </xf>
    <xf numFmtId="0" fontId="21"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2" fillId="0" borderId="0" xfId="0" applyFont="1" applyAlignment="1" applyProtection="1">
      <alignment horizontal="center" vertical="top"/>
    </xf>
    <xf numFmtId="0" fontId="23"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4" fillId="0" borderId="6" xfId="0" applyFont="1" applyBorder="1" applyAlignment="1" applyProtection="1">
      <alignment horizontal="center" vertical="center"/>
    </xf>
    <xf numFmtId="0" fontId="24"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4" fillId="0" borderId="6" xfId="0" applyFont="1" applyBorder="1" applyAlignment="1">
      <alignment horizontal="center" vertical="center"/>
      <protection locked="0"/>
    </xf>
    <xf numFmtId="0" fontId="5" fillId="0" borderId="7" xfId="0" applyFont="1" applyBorder="1" applyAlignment="1" applyProtection="1" quotePrefix="1">
      <alignment horizontal="left" vertical="center" wrapText="1" indent="2"/>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selection activeCell="A1" sqref="A1"/>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9" t="s">
        <v>0</v>
      </c>
    </row>
    <row r="2" ht="36" customHeight="1" spans="1:4">
      <c r="A2" s="5" t="str">
        <f>"2025"&amp;"年部门财务收支预算总表"</f>
        <v>2025年部门财务收支预算总表</v>
      </c>
      <c r="B2" s="198"/>
      <c r="C2" s="198"/>
      <c r="D2" s="198"/>
    </row>
    <row r="3" ht="18.75" customHeight="1" spans="1:4">
      <c r="A3" s="41" t="str">
        <f>"单位名称："&amp;"耿马傣族佤族自治县综合行政执法局"</f>
        <v>单位名称：耿马傣族佤族自治县综合行政执法局</v>
      </c>
      <c r="B3" s="199"/>
      <c r="C3" s="199"/>
      <c r="D3" s="39"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31" t="s">
        <v>6</v>
      </c>
      <c r="B7" s="23">
        <v>6859923.52</v>
      </c>
      <c r="C7" s="131" t="s">
        <v>7</v>
      </c>
      <c r="D7" s="23"/>
    </row>
    <row r="8" ht="18.75" customHeight="1" spans="1:4">
      <c r="A8" s="131" t="s">
        <v>8</v>
      </c>
      <c r="B8" s="23"/>
      <c r="C8" s="131" t="s">
        <v>9</v>
      </c>
      <c r="D8" s="23"/>
    </row>
    <row r="9" ht="18.75" customHeight="1" spans="1:4">
      <c r="A9" s="131" t="s">
        <v>10</v>
      </c>
      <c r="B9" s="23"/>
      <c r="C9" s="131" t="s">
        <v>11</v>
      </c>
      <c r="D9" s="23"/>
    </row>
    <row r="10" ht="18.75" customHeight="1" spans="1:4">
      <c r="A10" s="131" t="s">
        <v>12</v>
      </c>
      <c r="B10" s="23"/>
      <c r="C10" s="131" t="s">
        <v>13</v>
      </c>
      <c r="D10" s="23"/>
    </row>
    <row r="11" ht="18.75" customHeight="1" spans="1:4">
      <c r="A11" s="200" t="s">
        <v>14</v>
      </c>
      <c r="B11" s="23"/>
      <c r="C11" s="158" t="s">
        <v>15</v>
      </c>
      <c r="D11" s="23"/>
    </row>
    <row r="12" ht="18.75" customHeight="1" spans="1:4">
      <c r="A12" s="161" t="s">
        <v>16</v>
      </c>
      <c r="B12" s="23"/>
      <c r="C12" s="160" t="s">
        <v>17</v>
      </c>
      <c r="D12" s="23"/>
    </row>
    <row r="13" ht="18.75" customHeight="1" spans="1:4">
      <c r="A13" s="161" t="s">
        <v>18</v>
      </c>
      <c r="B13" s="23"/>
      <c r="C13" s="160" t="s">
        <v>19</v>
      </c>
      <c r="D13" s="23"/>
    </row>
    <row r="14" ht="18.75" customHeight="1" spans="1:4">
      <c r="A14" s="161" t="s">
        <v>20</v>
      </c>
      <c r="B14" s="23"/>
      <c r="C14" s="160" t="s">
        <v>21</v>
      </c>
      <c r="D14" s="23">
        <v>386737.56</v>
      </c>
    </row>
    <row r="15" ht="18.75" customHeight="1" spans="1:4">
      <c r="A15" s="161" t="s">
        <v>22</v>
      </c>
      <c r="B15" s="23"/>
      <c r="C15" s="160" t="s">
        <v>23</v>
      </c>
      <c r="D15" s="23">
        <v>131753.69</v>
      </c>
    </row>
    <row r="16" ht="18.75" customHeight="1" spans="1:4">
      <c r="A16" s="161" t="s">
        <v>24</v>
      </c>
      <c r="B16" s="23"/>
      <c r="C16" s="161" t="s">
        <v>25</v>
      </c>
      <c r="D16" s="23"/>
    </row>
    <row r="17" ht="18.75" customHeight="1" spans="1:4">
      <c r="A17" s="161" t="s">
        <v>26</v>
      </c>
      <c r="B17" s="23"/>
      <c r="C17" s="161" t="s">
        <v>27</v>
      </c>
      <c r="D17" s="23">
        <v>6132721.55</v>
      </c>
    </row>
    <row r="18" ht="18.75" customHeight="1" spans="1:4">
      <c r="A18" s="162" t="s">
        <v>26</v>
      </c>
      <c r="B18" s="23"/>
      <c r="C18" s="160" t="s">
        <v>28</v>
      </c>
      <c r="D18" s="23"/>
    </row>
    <row r="19" ht="18.75" customHeight="1" spans="1:4">
      <c r="A19" s="162" t="s">
        <v>26</v>
      </c>
      <c r="B19" s="23"/>
      <c r="C19" s="160" t="s">
        <v>29</v>
      </c>
      <c r="D19" s="23"/>
    </row>
    <row r="20" ht="18.75" customHeight="1" spans="1:4">
      <c r="A20" s="162" t="s">
        <v>26</v>
      </c>
      <c r="B20" s="23"/>
      <c r="C20" s="160" t="s">
        <v>30</v>
      </c>
      <c r="D20" s="23"/>
    </row>
    <row r="21" ht="18.75" customHeight="1" spans="1:4">
      <c r="A21" s="162" t="s">
        <v>26</v>
      </c>
      <c r="B21" s="23"/>
      <c r="C21" s="160" t="s">
        <v>31</v>
      </c>
      <c r="D21" s="23"/>
    </row>
    <row r="22" ht="18.75" customHeight="1" spans="1:4">
      <c r="A22" s="162" t="s">
        <v>26</v>
      </c>
      <c r="B22" s="23"/>
      <c r="C22" s="160" t="s">
        <v>32</v>
      </c>
      <c r="D22" s="23"/>
    </row>
    <row r="23" ht="18.75" customHeight="1" spans="1:4">
      <c r="A23" s="162" t="s">
        <v>26</v>
      </c>
      <c r="B23" s="23"/>
      <c r="C23" s="160" t="s">
        <v>33</v>
      </c>
      <c r="D23" s="23"/>
    </row>
    <row r="24" ht="18.75" customHeight="1" spans="1:4">
      <c r="A24" s="162" t="s">
        <v>26</v>
      </c>
      <c r="B24" s="23"/>
      <c r="C24" s="160" t="s">
        <v>34</v>
      </c>
      <c r="D24" s="23"/>
    </row>
    <row r="25" ht="18.75" customHeight="1" spans="1:4">
      <c r="A25" s="162" t="s">
        <v>26</v>
      </c>
      <c r="B25" s="23"/>
      <c r="C25" s="160" t="s">
        <v>35</v>
      </c>
      <c r="D25" s="23">
        <v>208710.72</v>
      </c>
    </row>
    <row r="26" ht="18.75" customHeight="1" spans="1:4">
      <c r="A26" s="162" t="s">
        <v>26</v>
      </c>
      <c r="B26" s="23"/>
      <c r="C26" s="160" t="s">
        <v>36</v>
      </c>
      <c r="D26" s="23"/>
    </row>
    <row r="27" ht="18.75" customHeight="1" spans="1:4">
      <c r="A27" s="162" t="s">
        <v>26</v>
      </c>
      <c r="B27" s="23"/>
      <c r="C27" s="160" t="s">
        <v>37</v>
      </c>
      <c r="D27" s="23"/>
    </row>
    <row r="28" ht="18.75" customHeight="1" spans="1:4">
      <c r="A28" s="162" t="s">
        <v>26</v>
      </c>
      <c r="B28" s="23"/>
      <c r="C28" s="160" t="s">
        <v>38</v>
      </c>
      <c r="D28" s="23"/>
    </row>
    <row r="29" ht="18.75" customHeight="1" spans="1:4">
      <c r="A29" s="162" t="s">
        <v>26</v>
      </c>
      <c r="B29" s="23"/>
      <c r="C29" s="160" t="s">
        <v>39</v>
      </c>
      <c r="D29" s="23"/>
    </row>
    <row r="30" ht="18.75" customHeight="1" spans="1:4">
      <c r="A30" s="163" t="s">
        <v>26</v>
      </c>
      <c r="B30" s="23"/>
      <c r="C30" s="161" t="s">
        <v>40</v>
      </c>
      <c r="D30" s="23"/>
    </row>
    <row r="31" ht="18.75" customHeight="1" spans="1:4">
      <c r="A31" s="163" t="s">
        <v>26</v>
      </c>
      <c r="B31" s="23"/>
      <c r="C31" s="161" t="s">
        <v>41</v>
      </c>
      <c r="D31" s="23"/>
    </row>
    <row r="32" ht="18.75" customHeight="1" spans="1:4">
      <c r="A32" s="163" t="s">
        <v>26</v>
      </c>
      <c r="B32" s="23"/>
      <c r="C32" s="161" t="s">
        <v>42</v>
      </c>
      <c r="D32" s="23"/>
    </row>
    <row r="33" ht="18.75" customHeight="1" spans="1:4">
      <c r="A33" s="201" t="s">
        <v>43</v>
      </c>
      <c r="B33" s="164">
        <f>SUM(B7:B11)</f>
        <v>6859923.52</v>
      </c>
      <c r="C33" s="202" t="s">
        <v>44</v>
      </c>
      <c r="D33" s="164">
        <v>6859923.52</v>
      </c>
    </row>
    <row r="34" ht="18.75" customHeight="1" spans="1:4">
      <c r="A34" s="203" t="s">
        <v>45</v>
      </c>
      <c r="B34" s="23"/>
      <c r="C34" s="131" t="s">
        <v>46</v>
      </c>
      <c r="D34" s="23"/>
    </row>
    <row r="35" ht="18.75" customHeight="1" spans="1:4">
      <c r="A35" s="203" t="s">
        <v>47</v>
      </c>
      <c r="B35" s="23"/>
      <c r="C35" s="131" t="s">
        <v>47</v>
      </c>
      <c r="D35" s="23"/>
    </row>
    <row r="36" ht="18.75" customHeight="1" spans="1:4">
      <c r="A36" s="203" t="s">
        <v>48</v>
      </c>
      <c r="B36" s="23"/>
      <c r="C36" s="131" t="s">
        <v>49</v>
      </c>
      <c r="D36" s="23"/>
    </row>
    <row r="37" ht="18.75" customHeight="1" spans="1:4">
      <c r="A37" s="204" t="s">
        <v>50</v>
      </c>
      <c r="B37" s="164">
        <f t="shared" ref="B37:D37" si="0">B33+B34</f>
        <v>6859923.52</v>
      </c>
      <c r="C37" s="202" t="s">
        <v>51</v>
      </c>
      <c r="D37" s="164">
        <f t="shared" si="0"/>
        <v>6859923.52</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E24" sqref="E24"/>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9">
        <v>1</v>
      </c>
      <c r="B1" s="100">
        <v>0</v>
      </c>
      <c r="C1" s="99">
        <v>1</v>
      </c>
      <c r="D1" s="101"/>
      <c r="E1" s="101"/>
      <c r="F1" s="39" t="s">
        <v>589</v>
      </c>
    </row>
    <row r="2" ht="32.25" customHeight="1" spans="1:6">
      <c r="A2" s="102" t="str">
        <f>"2025"&amp;"年部门政府性基金预算支出预算表"</f>
        <v>2025年部门政府性基金预算支出预算表</v>
      </c>
      <c r="B2" s="103" t="s">
        <v>590</v>
      </c>
      <c r="C2" s="104"/>
      <c r="D2" s="105"/>
      <c r="E2" s="105"/>
      <c r="F2" s="105"/>
    </row>
    <row r="3" ht="18.75" customHeight="1" spans="1:6">
      <c r="A3" s="7" t="str">
        <f>"单位名称："&amp;"耿马傣族佤族自治县综合行政执法局"</f>
        <v>单位名称：耿马傣族佤族自治县综合行政执法局</v>
      </c>
      <c r="B3" s="7" t="s">
        <v>591</v>
      </c>
      <c r="C3" s="99"/>
      <c r="D3" s="101"/>
      <c r="E3" s="101"/>
      <c r="F3" s="39" t="s">
        <v>1</v>
      </c>
    </row>
    <row r="4" ht="18.75" customHeight="1" spans="1:6">
      <c r="A4" s="106" t="s">
        <v>180</v>
      </c>
      <c r="B4" s="107" t="s">
        <v>73</v>
      </c>
      <c r="C4" s="108" t="s">
        <v>74</v>
      </c>
      <c r="D4" s="13" t="s">
        <v>592</v>
      </c>
      <c r="E4" s="13"/>
      <c r="F4" s="14"/>
    </row>
    <row r="5" ht="18.75" customHeight="1" spans="1:6">
      <c r="A5" s="109"/>
      <c r="B5" s="110"/>
      <c r="C5" s="95"/>
      <c r="D5" s="94" t="s">
        <v>55</v>
      </c>
      <c r="E5" s="94" t="s">
        <v>75</v>
      </c>
      <c r="F5" s="94" t="s">
        <v>76</v>
      </c>
    </row>
    <row r="6" ht="18.75" customHeight="1" spans="1:6">
      <c r="A6" s="109">
        <v>1</v>
      </c>
      <c r="B6" s="111" t="s">
        <v>151</v>
      </c>
      <c r="C6" s="95">
        <v>3</v>
      </c>
      <c r="D6" s="94">
        <v>4</v>
      </c>
      <c r="E6" s="94">
        <v>5</v>
      </c>
      <c r="F6" s="94">
        <v>6</v>
      </c>
    </row>
    <row r="7" ht="18.75" customHeight="1" spans="1:6">
      <c r="A7" s="112"/>
      <c r="B7" s="82"/>
      <c r="C7" s="82"/>
      <c r="D7" s="23"/>
      <c r="E7" s="23"/>
      <c r="F7" s="23"/>
    </row>
    <row r="8" ht="18.75" customHeight="1" spans="1:6">
      <c r="A8" s="112"/>
      <c r="B8" s="82"/>
      <c r="C8" s="82"/>
      <c r="D8" s="23"/>
      <c r="E8" s="23"/>
      <c r="F8" s="23"/>
    </row>
    <row r="9" ht="18.75" customHeight="1" spans="1:6">
      <c r="A9" s="113" t="s">
        <v>109</v>
      </c>
      <c r="B9" s="114" t="s">
        <v>109</v>
      </c>
      <c r="C9" s="115" t="s">
        <v>109</v>
      </c>
      <c r="D9" s="23"/>
      <c r="E9" s="23"/>
      <c r="F9" s="23"/>
    </row>
    <row r="10" customHeight="1" spans="1:1">
      <c r="A10" t="s">
        <v>593</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4"/>
  <sheetViews>
    <sheetView showZeros="0" workbookViewId="0">
      <selection activeCell="A1" sqref="A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30"/>
      <c r="B1" s="30"/>
      <c r="C1" s="30"/>
      <c r="D1" s="30"/>
      <c r="E1" s="30"/>
      <c r="F1" s="30"/>
      <c r="G1" s="30"/>
      <c r="H1" s="30"/>
      <c r="I1" s="30"/>
      <c r="J1" s="30"/>
      <c r="O1" s="38"/>
      <c r="P1" s="38"/>
      <c r="Q1" s="39" t="s">
        <v>594</v>
      </c>
    </row>
    <row r="2" ht="35.25" customHeight="1" spans="1:17">
      <c r="A2" s="58" t="str">
        <f>"2025"&amp;"年部门政府采购预算表"</f>
        <v>2025年部门政府采购预算表</v>
      </c>
      <c r="B2" s="6"/>
      <c r="C2" s="6"/>
      <c r="D2" s="6"/>
      <c r="E2" s="6"/>
      <c r="F2" s="6"/>
      <c r="G2" s="6"/>
      <c r="H2" s="6"/>
      <c r="I2" s="6"/>
      <c r="J2" s="6"/>
      <c r="K2" s="51"/>
      <c r="L2" s="6"/>
      <c r="M2" s="6"/>
      <c r="N2" s="6"/>
      <c r="O2" s="51"/>
      <c r="P2" s="51"/>
      <c r="Q2" s="6"/>
    </row>
    <row r="3" ht="18.75" customHeight="1" spans="1:17">
      <c r="A3" s="41" t="str">
        <f>"单位名称："&amp;"耿马傣族佤族自治县综合行政执法局"</f>
        <v>单位名称：耿马傣族佤族自治县综合行政执法局</v>
      </c>
      <c r="B3" s="93"/>
      <c r="C3" s="93"/>
      <c r="D3" s="93"/>
      <c r="E3" s="93"/>
      <c r="F3" s="93"/>
      <c r="G3" s="93"/>
      <c r="H3" s="93"/>
      <c r="I3" s="93"/>
      <c r="J3" s="93"/>
      <c r="O3" s="63"/>
      <c r="P3" s="63"/>
      <c r="Q3" s="39" t="s">
        <v>172</v>
      </c>
    </row>
    <row r="4" ht="18.75" customHeight="1" spans="1:17">
      <c r="A4" s="11" t="s">
        <v>595</v>
      </c>
      <c r="B4" s="72" t="s">
        <v>596</v>
      </c>
      <c r="C4" s="72" t="s">
        <v>597</v>
      </c>
      <c r="D4" s="72" t="s">
        <v>598</v>
      </c>
      <c r="E4" s="72" t="s">
        <v>599</v>
      </c>
      <c r="F4" s="72" t="s">
        <v>600</v>
      </c>
      <c r="G4" s="44" t="s">
        <v>187</v>
      </c>
      <c r="H4" s="44"/>
      <c r="I4" s="44"/>
      <c r="J4" s="44"/>
      <c r="K4" s="74"/>
      <c r="L4" s="44"/>
      <c r="M4" s="44"/>
      <c r="N4" s="44"/>
      <c r="O4" s="64"/>
      <c r="P4" s="74"/>
      <c r="Q4" s="45"/>
    </row>
    <row r="5" ht="18.75" customHeight="1" spans="1:17">
      <c r="A5" s="16"/>
      <c r="B5" s="75"/>
      <c r="C5" s="75"/>
      <c r="D5" s="75"/>
      <c r="E5" s="75"/>
      <c r="F5" s="75"/>
      <c r="G5" s="75" t="s">
        <v>55</v>
      </c>
      <c r="H5" s="75" t="s">
        <v>58</v>
      </c>
      <c r="I5" s="75" t="s">
        <v>601</v>
      </c>
      <c r="J5" s="75" t="s">
        <v>602</v>
      </c>
      <c r="K5" s="76" t="s">
        <v>603</v>
      </c>
      <c r="L5" s="89" t="s">
        <v>78</v>
      </c>
      <c r="M5" s="89"/>
      <c r="N5" s="89"/>
      <c r="O5" s="90"/>
      <c r="P5" s="91"/>
      <c r="Q5" s="77"/>
    </row>
    <row r="6" ht="30" customHeight="1" spans="1:17">
      <c r="A6" s="18"/>
      <c r="B6" s="77"/>
      <c r="C6" s="77"/>
      <c r="D6" s="77"/>
      <c r="E6" s="77"/>
      <c r="F6" s="77"/>
      <c r="G6" s="77"/>
      <c r="H6" s="77" t="s">
        <v>57</v>
      </c>
      <c r="I6" s="77"/>
      <c r="J6" s="77"/>
      <c r="K6" s="78"/>
      <c r="L6" s="77" t="s">
        <v>57</v>
      </c>
      <c r="M6" s="77" t="s">
        <v>64</v>
      </c>
      <c r="N6" s="77" t="s">
        <v>195</v>
      </c>
      <c r="O6" s="92" t="s">
        <v>66</v>
      </c>
      <c r="P6" s="78" t="s">
        <v>67</v>
      </c>
      <c r="Q6" s="77" t="s">
        <v>68</v>
      </c>
    </row>
    <row r="7" ht="18.75" customHeight="1" spans="1:17">
      <c r="A7" s="33">
        <v>1</v>
      </c>
      <c r="B7" s="94">
        <v>2</v>
      </c>
      <c r="C7" s="94">
        <v>3</v>
      </c>
      <c r="D7" s="94">
        <v>4</v>
      </c>
      <c r="E7" s="94">
        <v>5</v>
      </c>
      <c r="F7" s="94">
        <v>6</v>
      </c>
      <c r="G7" s="95">
        <v>7</v>
      </c>
      <c r="H7" s="95">
        <v>8</v>
      </c>
      <c r="I7" s="95">
        <v>9</v>
      </c>
      <c r="J7" s="95">
        <v>10</v>
      </c>
      <c r="K7" s="95">
        <v>11</v>
      </c>
      <c r="L7" s="95">
        <v>12</v>
      </c>
      <c r="M7" s="95">
        <v>13</v>
      </c>
      <c r="N7" s="95">
        <v>14</v>
      </c>
      <c r="O7" s="95">
        <v>15</v>
      </c>
      <c r="P7" s="95">
        <v>16</v>
      </c>
      <c r="Q7" s="95">
        <v>17</v>
      </c>
    </row>
    <row r="8" ht="18.75" customHeight="1" spans="1:17">
      <c r="A8" s="80" t="s">
        <v>70</v>
      </c>
      <c r="B8" s="81"/>
      <c r="C8" s="81"/>
      <c r="D8" s="81"/>
      <c r="E8" s="96"/>
      <c r="F8" s="23">
        <v>3300</v>
      </c>
      <c r="G8" s="23">
        <v>23300</v>
      </c>
      <c r="H8" s="23">
        <v>23300</v>
      </c>
      <c r="I8" s="23"/>
      <c r="J8" s="23"/>
      <c r="K8" s="23"/>
      <c r="L8" s="23"/>
      <c r="M8" s="23"/>
      <c r="N8" s="23"/>
      <c r="O8" s="23"/>
      <c r="P8" s="23"/>
      <c r="Q8" s="23"/>
    </row>
    <row r="9" ht="18.75" customHeight="1" spans="1:17">
      <c r="A9" s="97" t="s">
        <v>70</v>
      </c>
      <c r="B9" s="81"/>
      <c r="C9" s="81"/>
      <c r="D9" s="81"/>
      <c r="E9" s="98"/>
      <c r="F9" s="23">
        <v>3300</v>
      </c>
      <c r="G9" s="23">
        <v>23300</v>
      </c>
      <c r="H9" s="23">
        <v>23300</v>
      </c>
      <c r="I9" s="23"/>
      <c r="J9" s="23"/>
      <c r="K9" s="23"/>
      <c r="L9" s="23"/>
      <c r="M9" s="23"/>
      <c r="N9" s="23"/>
      <c r="O9" s="23"/>
      <c r="P9" s="23"/>
      <c r="Q9" s="23"/>
    </row>
    <row r="10" ht="18.75" customHeight="1" spans="1:17">
      <c r="A10" s="80" t="str">
        <f>"    "&amp;"公务用车运行维护费"</f>
        <v>    公务用车运行维护费</v>
      </c>
      <c r="B10" s="81" t="s">
        <v>604</v>
      </c>
      <c r="C10" s="81" t="s">
        <v>605</v>
      </c>
      <c r="D10" s="81" t="s">
        <v>606</v>
      </c>
      <c r="E10" s="98">
        <v>1250</v>
      </c>
      <c r="F10" s="23"/>
      <c r="G10" s="23">
        <v>10000</v>
      </c>
      <c r="H10" s="23">
        <v>10000</v>
      </c>
      <c r="I10" s="23"/>
      <c r="J10" s="23"/>
      <c r="K10" s="23"/>
      <c r="L10" s="23"/>
      <c r="M10" s="23"/>
      <c r="N10" s="23"/>
      <c r="O10" s="23"/>
      <c r="P10" s="23"/>
      <c r="Q10" s="23"/>
    </row>
    <row r="11" ht="18.75" customHeight="1" spans="1:17">
      <c r="A11" s="80" t="str">
        <f>"    "&amp;"公务用车运行维护费"</f>
        <v>    公务用车运行维护费</v>
      </c>
      <c r="B11" s="81" t="s">
        <v>607</v>
      </c>
      <c r="C11" s="81" t="s">
        <v>608</v>
      </c>
      <c r="D11" s="81" t="s">
        <v>609</v>
      </c>
      <c r="E11" s="98">
        <v>1</v>
      </c>
      <c r="F11" s="23"/>
      <c r="G11" s="23">
        <v>7000</v>
      </c>
      <c r="H11" s="23">
        <v>7000</v>
      </c>
      <c r="I11" s="23"/>
      <c r="J11" s="23"/>
      <c r="K11" s="23"/>
      <c r="L11" s="23"/>
      <c r="M11" s="23"/>
      <c r="N11" s="23"/>
      <c r="O11" s="23"/>
      <c r="P11" s="23"/>
      <c r="Q11" s="23"/>
    </row>
    <row r="12" ht="18.75" customHeight="1" spans="1:17">
      <c r="A12" s="80" t="str">
        <f>"    "&amp;"公务用车运行维护费"</f>
        <v>    公务用车运行维护费</v>
      </c>
      <c r="B12" s="81" t="s">
        <v>610</v>
      </c>
      <c r="C12" s="81" t="s">
        <v>611</v>
      </c>
      <c r="D12" s="81" t="s">
        <v>612</v>
      </c>
      <c r="E12" s="98">
        <v>1</v>
      </c>
      <c r="F12" s="23"/>
      <c r="G12" s="23">
        <v>3000</v>
      </c>
      <c r="H12" s="23">
        <v>3000</v>
      </c>
      <c r="I12" s="23"/>
      <c r="J12" s="23"/>
      <c r="K12" s="23"/>
      <c r="L12" s="23"/>
      <c r="M12" s="23"/>
      <c r="N12" s="23"/>
      <c r="O12" s="23"/>
      <c r="P12" s="23"/>
      <c r="Q12" s="23"/>
    </row>
    <row r="13" ht="18.75" customHeight="1" spans="1:17">
      <c r="A13" s="80" t="str">
        <f>"    "&amp;"一般公用经费"</f>
        <v>    一般公用经费</v>
      </c>
      <c r="B13" s="81" t="s">
        <v>613</v>
      </c>
      <c r="C13" s="81" t="s">
        <v>613</v>
      </c>
      <c r="D13" s="81" t="s">
        <v>614</v>
      </c>
      <c r="E13" s="98">
        <v>20</v>
      </c>
      <c r="F13" s="23">
        <v>3300</v>
      </c>
      <c r="G13" s="23">
        <v>3300</v>
      </c>
      <c r="H13" s="23">
        <v>3300</v>
      </c>
      <c r="I13" s="23"/>
      <c r="J13" s="23"/>
      <c r="K13" s="23"/>
      <c r="L13" s="23"/>
      <c r="M13" s="23"/>
      <c r="N13" s="23"/>
      <c r="O13" s="23"/>
      <c r="P13" s="23"/>
      <c r="Q13" s="23"/>
    </row>
    <row r="14" ht="18.75" customHeight="1" spans="1:17">
      <c r="A14" s="83" t="s">
        <v>109</v>
      </c>
      <c r="B14" s="84"/>
      <c r="C14" s="84"/>
      <c r="D14" s="84"/>
      <c r="E14" s="96"/>
      <c r="F14" s="23">
        <v>3300</v>
      </c>
      <c r="G14" s="23">
        <v>23300</v>
      </c>
      <c r="H14" s="23">
        <v>23300</v>
      </c>
      <c r="I14" s="23"/>
      <c r="J14" s="23"/>
      <c r="K14" s="23"/>
      <c r="L14" s="23"/>
      <c r="M14" s="23"/>
      <c r="N14" s="23"/>
      <c r="O14" s="23"/>
      <c r="P14" s="23"/>
      <c r="Q14" s="23"/>
    </row>
  </sheetData>
  <mergeCells count="16">
    <mergeCell ref="A2:Q2"/>
    <mergeCell ref="A3:F3"/>
    <mergeCell ref="G4:Q4"/>
    <mergeCell ref="L5:Q5"/>
    <mergeCell ref="A14:E14"/>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topLeftCell="B1" workbookViewId="0">
      <selection activeCell="D18" sqref="D18"/>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2"/>
      <c r="B1" s="62"/>
      <c r="C1" s="67"/>
      <c r="D1" s="62"/>
      <c r="E1" s="62"/>
      <c r="F1" s="62"/>
      <c r="G1" s="62"/>
      <c r="H1" s="68"/>
      <c r="I1" s="62"/>
      <c r="J1" s="62"/>
      <c r="K1" s="62"/>
      <c r="L1" s="38"/>
      <c r="M1" s="86"/>
      <c r="N1" s="87" t="s">
        <v>615</v>
      </c>
    </row>
    <row r="2" ht="34.5" customHeight="1" spans="1:14">
      <c r="A2" s="40" t="str">
        <f>"2025"&amp;"年部门政府购买服务预算表"</f>
        <v>2025年部门政府购买服务预算表</v>
      </c>
      <c r="B2" s="69"/>
      <c r="C2" s="51"/>
      <c r="D2" s="69"/>
      <c r="E2" s="69"/>
      <c r="F2" s="69"/>
      <c r="G2" s="69"/>
      <c r="H2" s="70"/>
      <c r="I2" s="69"/>
      <c r="J2" s="69"/>
      <c r="K2" s="69"/>
      <c r="L2" s="51"/>
      <c r="M2" s="70"/>
      <c r="N2" s="69"/>
    </row>
    <row r="3" ht="18.75" customHeight="1" spans="1:14">
      <c r="A3" s="59" t="str">
        <f>"单位名称："&amp;"耿马傣族佤族自治县综合行政执法局"</f>
        <v>单位名称：耿马傣族佤族自治县综合行政执法局</v>
      </c>
      <c r="B3" s="60"/>
      <c r="C3" s="71"/>
      <c r="D3" s="60"/>
      <c r="E3" s="60"/>
      <c r="F3" s="60"/>
      <c r="G3" s="60"/>
      <c r="H3" s="68"/>
      <c r="I3" s="62"/>
      <c r="J3" s="62"/>
      <c r="K3" s="62"/>
      <c r="L3" s="63"/>
      <c r="M3" s="88"/>
      <c r="N3" s="87" t="s">
        <v>172</v>
      </c>
    </row>
    <row r="4" ht="18.75" customHeight="1" spans="1:14">
      <c r="A4" s="11" t="s">
        <v>595</v>
      </c>
      <c r="B4" s="72" t="s">
        <v>616</v>
      </c>
      <c r="C4" s="73" t="s">
        <v>617</v>
      </c>
      <c r="D4" s="44" t="s">
        <v>187</v>
      </c>
      <c r="E4" s="44"/>
      <c r="F4" s="44"/>
      <c r="G4" s="44"/>
      <c r="H4" s="74"/>
      <c r="I4" s="44"/>
      <c r="J4" s="44"/>
      <c r="K4" s="44"/>
      <c r="L4" s="64"/>
      <c r="M4" s="74"/>
      <c r="N4" s="45"/>
    </row>
    <row r="5" ht="18.75" customHeight="1" spans="1:14">
      <c r="A5" s="16"/>
      <c r="B5" s="75"/>
      <c r="C5" s="76"/>
      <c r="D5" s="75" t="s">
        <v>55</v>
      </c>
      <c r="E5" s="75" t="s">
        <v>58</v>
      </c>
      <c r="F5" s="75" t="s">
        <v>601</v>
      </c>
      <c r="G5" s="75" t="s">
        <v>602</v>
      </c>
      <c r="H5" s="76" t="s">
        <v>603</v>
      </c>
      <c r="I5" s="89" t="s">
        <v>78</v>
      </c>
      <c r="J5" s="89"/>
      <c r="K5" s="89"/>
      <c r="L5" s="90"/>
      <c r="M5" s="91"/>
      <c r="N5" s="77"/>
    </row>
    <row r="6" ht="26.25" customHeight="1" spans="1:14">
      <c r="A6" s="18"/>
      <c r="B6" s="77"/>
      <c r="C6" s="78"/>
      <c r="D6" s="77"/>
      <c r="E6" s="77"/>
      <c r="F6" s="77"/>
      <c r="G6" s="77"/>
      <c r="H6" s="78"/>
      <c r="I6" s="77" t="s">
        <v>57</v>
      </c>
      <c r="J6" s="77" t="s">
        <v>64</v>
      </c>
      <c r="K6" s="77" t="s">
        <v>195</v>
      </c>
      <c r="L6" s="92" t="s">
        <v>66</v>
      </c>
      <c r="M6" s="78" t="s">
        <v>67</v>
      </c>
      <c r="N6" s="77" t="s">
        <v>68</v>
      </c>
    </row>
    <row r="7" ht="18.75" customHeight="1" spans="1:14">
      <c r="A7" s="79">
        <v>1</v>
      </c>
      <c r="B7" s="79">
        <v>2</v>
      </c>
      <c r="C7" s="79">
        <v>3</v>
      </c>
      <c r="D7" s="79">
        <v>4</v>
      </c>
      <c r="E7" s="79">
        <v>5</v>
      </c>
      <c r="F7" s="79">
        <v>6</v>
      </c>
      <c r="G7" s="79">
        <v>7</v>
      </c>
      <c r="H7" s="79">
        <v>8</v>
      </c>
      <c r="I7" s="79">
        <v>9</v>
      </c>
      <c r="J7" s="79">
        <v>10</v>
      </c>
      <c r="K7" s="79">
        <v>11</v>
      </c>
      <c r="L7" s="79">
        <v>12</v>
      </c>
      <c r="M7" s="79">
        <v>13</v>
      </c>
      <c r="N7" s="79">
        <v>14</v>
      </c>
    </row>
    <row r="8" ht="18.75" customHeight="1" spans="1:14">
      <c r="A8" s="80"/>
      <c r="B8" s="81"/>
      <c r="C8" s="82"/>
      <c r="D8" s="23"/>
      <c r="E8" s="23"/>
      <c r="F8" s="23"/>
      <c r="G8" s="23"/>
      <c r="H8" s="23"/>
      <c r="I8" s="23"/>
      <c r="J8" s="23"/>
      <c r="K8" s="23"/>
      <c r="L8" s="23"/>
      <c r="M8" s="23"/>
      <c r="N8" s="23"/>
    </row>
    <row r="9" ht="18.75" customHeight="1" spans="1:14">
      <c r="A9" s="80"/>
      <c r="B9" s="81"/>
      <c r="C9" s="82"/>
      <c r="D9" s="23"/>
      <c r="E9" s="23"/>
      <c r="F9" s="23"/>
      <c r="G9" s="23"/>
      <c r="H9" s="23"/>
      <c r="I9" s="23"/>
      <c r="J9" s="23"/>
      <c r="K9" s="23"/>
      <c r="L9" s="23"/>
      <c r="M9" s="23"/>
      <c r="N9" s="23"/>
    </row>
    <row r="10" ht="18.75" customHeight="1" spans="1:14">
      <c r="A10" s="83" t="s">
        <v>109</v>
      </c>
      <c r="B10" s="84"/>
      <c r="C10" s="85"/>
      <c r="D10" s="23"/>
      <c r="E10" s="23"/>
      <c r="F10" s="23"/>
      <c r="G10" s="23"/>
      <c r="H10" s="23"/>
      <c r="I10" s="23"/>
      <c r="J10" s="23"/>
      <c r="K10" s="23"/>
      <c r="L10" s="23"/>
      <c r="M10" s="23"/>
      <c r="N10" s="23"/>
    </row>
    <row r="11" customHeight="1" spans="2:2">
      <c r="B11" t="s">
        <v>618</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13" sqref="A13"/>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30"/>
      <c r="B1" s="30"/>
      <c r="C1" s="30"/>
      <c r="D1" s="57"/>
      <c r="G1" s="38"/>
      <c r="H1" s="38"/>
      <c r="I1" s="38" t="s">
        <v>619</v>
      </c>
    </row>
    <row r="2" ht="27.75" customHeight="1" spans="1:9">
      <c r="A2" s="58" t="str">
        <f>"2025"&amp;"年县对下转移支付预算表"</f>
        <v>2025年县对下转移支付预算表</v>
      </c>
      <c r="B2" s="6"/>
      <c r="C2" s="6"/>
      <c r="D2" s="6"/>
      <c r="E2" s="6"/>
      <c r="F2" s="6"/>
      <c r="G2" s="51"/>
      <c r="H2" s="51"/>
      <c r="I2" s="6"/>
    </row>
    <row r="3" ht="18.75" customHeight="1" spans="1:9">
      <c r="A3" s="59" t="str">
        <f>"单位名称："&amp;"耿马傣族佤族自治县综合行政执法局"</f>
        <v>单位名称：耿马傣族佤族自治县综合行政执法局</v>
      </c>
      <c r="B3" s="60"/>
      <c r="C3" s="60"/>
      <c r="D3" s="61"/>
      <c r="E3" s="62"/>
      <c r="G3" s="63"/>
      <c r="H3" s="63"/>
      <c r="I3" s="38" t="s">
        <v>172</v>
      </c>
    </row>
    <row r="4" ht="18.75" customHeight="1" spans="1:9">
      <c r="A4" s="31" t="s">
        <v>620</v>
      </c>
      <c r="B4" s="12" t="s">
        <v>187</v>
      </c>
      <c r="C4" s="13"/>
      <c r="D4" s="13"/>
      <c r="E4" s="12" t="s">
        <v>621</v>
      </c>
      <c r="F4" s="13"/>
      <c r="G4" s="64"/>
      <c r="H4" s="64"/>
      <c r="I4" s="14"/>
    </row>
    <row r="5" ht="18.75" customHeight="1" spans="1:9">
      <c r="A5" s="33"/>
      <c r="B5" s="32" t="s">
        <v>55</v>
      </c>
      <c r="C5" s="11" t="s">
        <v>58</v>
      </c>
      <c r="D5" s="65" t="s">
        <v>622</v>
      </c>
      <c r="E5" s="66" t="s">
        <v>623</v>
      </c>
      <c r="F5" s="66" t="s">
        <v>623</v>
      </c>
      <c r="G5" s="66" t="s">
        <v>623</v>
      </c>
      <c r="H5" s="66" t="s">
        <v>623</v>
      </c>
      <c r="I5" s="66" t="s">
        <v>623</v>
      </c>
    </row>
    <row r="6" ht="18.75" customHeight="1" spans="1:9">
      <c r="A6" s="66">
        <v>1</v>
      </c>
      <c r="B6" s="66">
        <v>2</v>
      </c>
      <c r="C6" s="66">
        <v>3</v>
      </c>
      <c r="D6" s="66">
        <v>4</v>
      </c>
      <c r="E6" s="66">
        <v>5</v>
      </c>
      <c r="F6" s="66">
        <v>6</v>
      </c>
      <c r="G6" s="66">
        <v>7</v>
      </c>
      <c r="H6" s="66">
        <v>8</v>
      </c>
      <c r="I6" s="66">
        <v>9</v>
      </c>
    </row>
    <row r="7" ht="18.75" customHeight="1" spans="1:9">
      <c r="A7" s="34"/>
      <c r="B7" s="23"/>
      <c r="C7" s="23"/>
      <c r="D7" s="23"/>
      <c r="E7" s="23"/>
      <c r="F7" s="23"/>
      <c r="G7" s="23"/>
      <c r="H7" s="23"/>
      <c r="I7" s="23"/>
    </row>
    <row r="8" ht="18.75" customHeight="1" spans="1:9">
      <c r="A8" s="34"/>
      <c r="B8" s="23"/>
      <c r="C8" s="23"/>
      <c r="D8" s="23"/>
      <c r="E8" s="23"/>
      <c r="F8" s="23"/>
      <c r="G8" s="23"/>
      <c r="H8" s="23"/>
      <c r="I8" s="23"/>
    </row>
    <row r="9" customHeight="1" spans="1:1">
      <c r="A9" t="s">
        <v>624</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14" sqref="A14"/>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8" t="s">
        <v>625</v>
      </c>
    </row>
    <row r="2" ht="36" customHeight="1" spans="1:10">
      <c r="A2" s="5" t="str">
        <f>"2025"&amp;"年县对下转移支付绩效目标表"</f>
        <v>2025年县对下转移支付绩效目标表</v>
      </c>
      <c r="B2" s="6"/>
      <c r="C2" s="6"/>
      <c r="D2" s="6"/>
      <c r="E2" s="6"/>
      <c r="F2" s="51"/>
      <c r="G2" s="6"/>
      <c r="H2" s="51"/>
      <c r="I2" s="51"/>
      <c r="J2" s="6"/>
    </row>
    <row r="3" ht="18.75" customHeight="1" spans="1:8">
      <c r="A3" s="7" t="str">
        <f>"单位名称："&amp;"耿马傣族佤族自治县综合行政执法局"</f>
        <v>单位名称：耿马傣族佤族自治县综合行政执法局</v>
      </c>
      <c r="B3" s="3"/>
      <c r="C3" s="3"/>
      <c r="D3" s="3"/>
      <c r="E3" s="3"/>
      <c r="F3" s="52"/>
      <c r="G3" s="3"/>
      <c r="H3" s="52"/>
    </row>
    <row r="4" ht="18.75" customHeight="1" spans="1:10">
      <c r="A4" s="46" t="s">
        <v>317</v>
      </c>
      <c r="B4" s="46" t="s">
        <v>318</v>
      </c>
      <c r="C4" s="46" t="s">
        <v>319</v>
      </c>
      <c r="D4" s="46" t="s">
        <v>320</v>
      </c>
      <c r="E4" s="46" t="s">
        <v>321</v>
      </c>
      <c r="F4" s="53" t="s">
        <v>322</v>
      </c>
      <c r="G4" s="46" t="s">
        <v>323</v>
      </c>
      <c r="H4" s="53" t="s">
        <v>324</v>
      </c>
      <c r="I4" s="53" t="s">
        <v>325</v>
      </c>
      <c r="J4" s="46" t="s">
        <v>326</v>
      </c>
    </row>
    <row r="5" ht="18.75" customHeight="1" spans="1:10">
      <c r="A5" s="46">
        <v>1</v>
      </c>
      <c r="B5" s="46">
        <v>2</v>
      </c>
      <c r="C5" s="46">
        <v>3</v>
      </c>
      <c r="D5" s="46">
        <v>4</v>
      </c>
      <c r="E5" s="46">
        <v>5</v>
      </c>
      <c r="F5" s="53">
        <v>6</v>
      </c>
      <c r="G5" s="46">
        <v>7</v>
      </c>
      <c r="H5" s="53">
        <v>8</v>
      </c>
      <c r="I5" s="53">
        <v>9</v>
      </c>
      <c r="J5" s="46">
        <v>10</v>
      </c>
    </row>
    <row r="6" ht="18.75" customHeight="1" spans="1:10">
      <c r="A6" s="21"/>
      <c r="B6" s="47"/>
      <c r="C6" s="47"/>
      <c r="D6" s="47"/>
      <c r="E6" s="54"/>
      <c r="F6" s="55"/>
      <c r="G6" s="54"/>
      <c r="H6" s="55"/>
      <c r="I6" s="55"/>
      <c r="J6" s="54"/>
    </row>
    <row r="7" ht="18.75" customHeight="1" spans="1:10">
      <c r="A7" s="21"/>
      <c r="B7" s="21"/>
      <c r="C7" s="21"/>
      <c r="D7" s="21"/>
      <c r="E7" s="21"/>
      <c r="F7" s="56"/>
      <c r="G7" s="21"/>
      <c r="H7" s="21"/>
      <c r="I7" s="21"/>
      <c r="J7" s="21"/>
    </row>
    <row r="8" customHeight="1" spans="1:1">
      <c r="A8" t="s">
        <v>624</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9" sqref="A9"/>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9" t="s">
        <v>626</v>
      </c>
    </row>
    <row r="2" ht="34.5" customHeight="1" spans="1:8">
      <c r="A2" s="40" t="str">
        <f>"2025"&amp;"年新增资产配置表"</f>
        <v>2025年新增资产配置表</v>
      </c>
      <c r="B2" s="6"/>
      <c r="C2" s="6"/>
      <c r="D2" s="6"/>
      <c r="E2" s="6"/>
      <c r="F2" s="6"/>
      <c r="G2" s="6"/>
      <c r="H2" s="6"/>
    </row>
    <row r="3" ht="18.75" customHeight="1" spans="1:8">
      <c r="A3" s="41" t="str">
        <f>"单位名称："&amp;"耿马傣族佤族自治县综合行政执法局"</f>
        <v>单位名称：耿马傣族佤族自治县综合行政执法局</v>
      </c>
      <c r="B3" s="8"/>
      <c r="C3" s="3"/>
      <c r="H3" s="42" t="s">
        <v>172</v>
      </c>
    </row>
    <row r="4" ht="18.75" customHeight="1" spans="1:8">
      <c r="A4" s="11" t="s">
        <v>180</v>
      </c>
      <c r="B4" s="11" t="s">
        <v>627</v>
      </c>
      <c r="C4" s="11" t="s">
        <v>628</v>
      </c>
      <c r="D4" s="11" t="s">
        <v>629</v>
      </c>
      <c r="E4" s="11" t="s">
        <v>630</v>
      </c>
      <c r="F4" s="43" t="s">
        <v>631</v>
      </c>
      <c r="G4" s="44"/>
      <c r="H4" s="45"/>
    </row>
    <row r="5" ht="18.75" customHeight="1" spans="1:8">
      <c r="A5" s="18"/>
      <c r="B5" s="18"/>
      <c r="C5" s="18"/>
      <c r="D5" s="18"/>
      <c r="E5" s="18"/>
      <c r="F5" s="46" t="s">
        <v>599</v>
      </c>
      <c r="G5" s="46" t="s">
        <v>632</v>
      </c>
      <c r="H5" s="46" t="s">
        <v>633</v>
      </c>
    </row>
    <row r="6" ht="18.75" customHeight="1" spans="1:8">
      <c r="A6" s="46">
        <v>1</v>
      </c>
      <c r="B6" s="46">
        <v>2</v>
      </c>
      <c r="C6" s="46">
        <v>3</v>
      </c>
      <c r="D6" s="46">
        <v>4</v>
      </c>
      <c r="E6" s="46">
        <v>5</v>
      </c>
      <c r="F6" s="46">
        <v>6</v>
      </c>
      <c r="G6" s="46">
        <v>7</v>
      </c>
      <c r="H6" s="46">
        <v>8</v>
      </c>
    </row>
    <row r="7" ht="18.75" customHeight="1" spans="1:8">
      <c r="A7" s="47"/>
      <c r="B7" s="47"/>
      <c r="C7" s="34"/>
      <c r="D7" s="34"/>
      <c r="E7" s="34"/>
      <c r="F7" s="48"/>
      <c r="G7" s="23"/>
      <c r="H7" s="23"/>
    </row>
    <row r="8" ht="18.75" customHeight="1" spans="1:8">
      <c r="A8" s="26" t="s">
        <v>55</v>
      </c>
      <c r="B8" s="49"/>
      <c r="C8" s="49"/>
      <c r="D8" s="49"/>
      <c r="E8" s="50"/>
      <c r="F8" s="48"/>
      <c r="G8" s="23"/>
      <c r="H8" s="23"/>
    </row>
    <row r="9" customHeight="1" spans="1:1">
      <c r="A9" t="s">
        <v>634</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11" sqref="A11"/>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9"/>
      <c r="E1" s="29"/>
      <c r="F1" s="29"/>
      <c r="G1" s="29"/>
      <c r="H1" s="30"/>
      <c r="I1" s="30"/>
      <c r="J1" s="30"/>
      <c r="K1" s="38" t="s">
        <v>635</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"单位名称："&amp;"耿马傣族佤族自治县综合行政执法局"</f>
        <v>单位名称：耿马傣族佤族自治县综合行政执法局</v>
      </c>
      <c r="B3" s="8"/>
      <c r="C3" s="8"/>
      <c r="D3" s="8"/>
      <c r="E3" s="8"/>
      <c r="F3" s="8"/>
      <c r="G3" s="8"/>
      <c r="H3" s="9"/>
      <c r="I3" s="9"/>
      <c r="J3" s="9"/>
      <c r="K3" s="4" t="s">
        <v>172</v>
      </c>
    </row>
    <row r="4" ht="18.75" customHeight="1" spans="1:11">
      <c r="A4" s="10" t="s">
        <v>267</v>
      </c>
      <c r="B4" s="10" t="s">
        <v>182</v>
      </c>
      <c r="C4" s="10" t="s">
        <v>268</v>
      </c>
      <c r="D4" s="11" t="s">
        <v>183</v>
      </c>
      <c r="E4" s="11" t="s">
        <v>184</v>
      </c>
      <c r="F4" s="11" t="s">
        <v>269</v>
      </c>
      <c r="G4" s="11" t="s">
        <v>270</v>
      </c>
      <c r="H4" s="31" t="s">
        <v>55</v>
      </c>
      <c r="I4" s="12" t="s">
        <v>636</v>
      </c>
      <c r="J4" s="13"/>
      <c r="K4" s="14"/>
    </row>
    <row r="5" ht="18.75" customHeight="1" spans="1:11">
      <c r="A5" s="15"/>
      <c r="B5" s="15"/>
      <c r="C5" s="15"/>
      <c r="D5" s="16"/>
      <c r="E5" s="16"/>
      <c r="F5" s="16"/>
      <c r="G5" s="16"/>
      <c r="H5" s="32"/>
      <c r="I5" s="11" t="s">
        <v>58</v>
      </c>
      <c r="J5" s="11" t="s">
        <v>59</v>
      </c>
      <c r="K5" s="11" t="s">
        <v>60</v>
      </c>
    </row>
    <row r="6" ht="18.75" customHeight="1" spans="1:11">
      <c r="A6" s="17"/>
      <c r="B6" s="17"/>
      <c r="C6" s="17"/>
      <c r="D6" s="18"/>
      <c r="E6" s="18"/>
      <c r="F6" s="18"/>
      <c r="G6" s="18"/>
      <c r="H6" s="33"/>
      <c r="I6" s="18" t="s">
        <v>57</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109</v>
      </c>
      <c r="B10" s="36"/>
      <c r="C10" s="36"/>
      <c r="D10" s="36"/>
      <c r="E10" s="36"/>
      <c r="F10" s="36"/>
      <c r="G10" s="37"/>
      <c r="H10" s="23"/>
      <c r="I10" s="23"/>
      <c r="J10" s="23"/>
      <c r="K10" s="23"/>
    </row>
    <row r="11" customHeight="1" spans="1:1">
      <c r="A11" t="s">
        <v>637</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5"/>
  <sheetViews>
    <sheetView showZeros="0" workbookViewId="0">
      <selection activeCell="E28" sqref="E28"/>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638</v>
      </c>
    </row>
    <row r="2" ht="36.75" customHeight="1" spans="1:7">
      <c r="A2" s="5" t="str">
        <f>"2025"&amp;"年部门项目中期规划预算表"</f>
        <v>2025年部门项目中期规划预算表</v>
      </c>
      <c r="B2" s="6"/>
      <c r="C2" s="6"/>
      <c r="D2" s="6"/>
      <c r="E2" s="6"/>
      <c r="F2" s="6"/>
      <c r="G2" s="6"/>
    </row>
    <row r="3" ht="18.75" customHeight="1" spans="1:7">
      <c r="A3" s="7" t="str">
        <f>"单位名称："&amp;"耿马傣族佤族自治县综合行政执法局"</f>
        <v>单位名称：耿马傣族佤族自治县综合行政执法局</v>
      </c>
      <c r="B3" s="8"/>
      <c r="C3" s="8"/>
      <c r="D3" s="8"/>
      <c r="E3" s="9"/>
      <c r="F3" s="9"/>
      <c r="G3" s="4" t="s">
        <v>172</v>
      </c>
    </row>
    <row r="4" ht="18.75" customHeight="1" spans="1:7">
      <c r="A4" s="10" t="s">
        <v>268</v>
      </c>
      <c r="B4" s="10" t="s">
        <v>267</v>
      </c>
      <c r="C4" s="10" t="s">
        <v>182</v>
      </c>
      <c r="D4" s="11" t="s">
        <v>639</v>
      </c>
      <c r="E4" s="12" t="s">
        <v>58</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57</v>
      </c>
      <c r="F6" s="17"/>
      <c r="G6" s="18"/>
    </row>
    <row r="7" ht="18.75" customHeight="1" spans="1:7">
      <c r="A7" s="19">
        <v>1</v>
      </c>
      <c r="B7" s="19">
        <v>2</v>
      </c>
      <c r="C7" s="19">
        <v>3</v>
      </c>
      <c r="D7" s="19">
        <v>4</v>
      </c>
      <c r="E7" s="19">
        <v>5</v>
      </c>
      <c r="F7" s="19">
        <v>6</v>
      </c>
      <c r="G7" s="20">
        <v>7</v>
      </c>
    </row>
    <row r="8" ht="18.75" customHeight="1" spans="1:7">
      <c r="A8" s="21" t="s">
        <v>70</v>
      </c>
      <c r="B8" s="22"/>
      <c r="C8" s="22"/>
      <c r="D8" s="21"/>
      <c r="E8" s="23">
        <v>1101000</v>
      </c>
      <c r="F8" s="23"/>
      <c r="G8" s="23"/>
    </row>
    <row r="9" ht="18.75" customHeight="1" spans="1:7">
      <c r="A9" s="24" t="s">
        <v>70</v>
      </c>
      <c r="B9" s="21"/>
      <c r="C9" s="21"/>
      <c r="D9" s="21"/>
      <c r="E9" s="23">
        <v>1101000</v>
      </c>
      <c r="F9" s="23"/>
      <c r="G9" s="23"/>
    </row>
    <row r="10" ht="18.75" customHeight="1" spans="1:7">
      <c r="A10" s="25"/>
      <c r="B10" s="21" t="s">
        <v>640</v>
      </c>
      <c r="C10" s="21" t="s">
        <v>273</v>
      </c>
      <c r="D10" s="21" t="s">
        <v>641</v>
      </c>
      <c r="E10" s="23">
        <v>1000</v>
      </c>
      <c r="F10" s="23"/>
      <c r="G10" s="23"/>
    </row>
    <row r="11" ht="18.75" customHeight="1" spans="1:7">
      <c r="A11" s="25"/>
      <c r="B11" s="21" t="s">
        <v>642</v>
      </c>
      <c r="C11" s="21" t="s">
        <v>279</v>
      </c>
      <c r="D11" s="21" t="s">
        <v>641</v>
      </c>
      <c r="E11" s="23">
        <v>30000</v>
      </c>
      <c r="F11" s="23"/>
      <c r="G11" s="23"/>
    </row>
    <row r="12" ht="18.75" customHeight="1" spans="1:7">
      <c r="A12" s="25"/>
      <c r="B12" s="21" t="s">
        <v>642</v>
      </c>
      <c r="C12" s="21" t="s">
        <v>299</v>
      </c>
      <c r="D12" s="21" t="s">
        <v>641</v>
      </c>
      <c r="E12" s="23">
        <v>5000</v>
      </c>
      <c r="F12" s="23"/>
      <c r="G12" s="23"/>
    </row>
    <row r="13" ht="18.75" customHeight="1" spans="1:7">
      <c r="A13" s="25"/>
      <c r="B13" s="21" t="s">
        <v>642</v>
      </c>
      <c r="C13" s="21" t="s">
        <v>307</v>
      </c>
      <c r="D13" s="21" t="s">
        <v>641</v>
      </c>
      <c r="E13" s="23">
        <v>30000</v>
      </c>
      <c r="F13" s="23"/>
      <c r="G13" s="23"/>
    </row>
    <row r="14" ht="18.75" customHeight="1" spans="1:7">
      <c r="A14" s="25"/>
      <c r="B14" s="21" t="s">
        <v>642</v>
      </c>
      <c r="C14" s="21" t="s">
        <v>289</v>
      </c>
      <c r="D14" s="21" t="s">
        <v>641</v>
      </c>
      <c r="E14" s="23">
        <v>64140.68</v>
      </c>
      <c r="F14" s="23"/>
      <c r="G14" s="23"/>
    </row>
    <row r="15" ht="18.75" customHeight="1" spans="1:7">
      <c r="A15" s="25"/>
      <c r="B15" s="21" t="s">
        <v>642</v>
      </c>
      <c r="C15" s="21" t="s">
        <v>287</v>
      </c>
      <c r="D15" s="21" t="s">
        <v>641</v>
      </c>
      <c r="E15" s="23">
        <v>350000</v>
      </c>
      <c r="F15" s="23"/>
      <c r="G15" s="23"/>
    </row>
    <row r="16" ht="18.75" customHeight="1" spans="1:7">
      <c r="A16" s="25"/>
      <c r="B16" s="21" t="s">
        <v>642</v>
      </c>
      <c r="C16" s="21" t="s">
        <v>301</v>
      </c>
      <c r="D16" s="21" t="s">
        <v>641</v>
      </c>
      <c r="E16" s="23">
        <v>51679.32</v>
      </c>
      <c r="F16" s="23"/>
      <c r="G16" s="23"/>
    </row>
    <row r="17" ht="18.75" customHeight="1" spans="1:7">
      <c r="A17" s="25"/>
      <c r="B17" s="21" t="s">
        <v>642</v>
      </c>
      <c r="C17" s="21" t="s">
        <v>297</v>
      </c>
      <c r="D17" s="21" t="s">
        <v>641</v>
      </c>
      <c r="E17" s="23">
        <v>30000</v>
      </c>
      <c r="F17" s="23"/>
      <c r="G17" s="23"/>
    </row>
    <row r="18" ht="18.75" customHeight="1" spans="1:7">
      <c r="A18" s="25"/>
      <c r="B18" s="21" t="s">
        <v>642</v>
      </c>
      <c r="C18" s="21" t="s">
        <v>276</v>
      </c>
      <c r="D18" s="21" t="s">
        <v>641</v>
      </c>
      <c r="E18" s="23">
        <v>70000</v>
      </c>
      <c r="F18" s="23"/>
      <c r="G18" s="23"/>
    </row>
    <row r="19" ht="18.75" customHeight="1" spans="1:7">
      <c r="A19" s="25"/>
      <c r="B19" s="21" t="s">
        <v>642</v>
      </c>
      <c r="C19" s="21" t="s">
        <v>305</v>
      </c>
      <c r="D19" s="21" t="s">
        <v>641</v>
      </c>
      <c r="E19" s="23">
        <v>25000</v>
      </c>
      <c r="F19" s="23"/>
      <c r="G19" s="23"/>
    </row>
    <row r="20" ht="18.75" customHeight="1" spans="1:7">
      <c r="A20" s="25"/>
      <c r="B20" s="21" t="s">
        <v>642</v>
      </c>
      <c r="C20" s="21" t="s">
        <v>291</v>
      </c>
      <c r="D20" s="21" t="s">
        <v>641</v>
      </c>
      <c r="E20" s="23">
        <v>150000</v>
      </c>
      <c r="F20" s="23"/>
      <c r="G20" s="23"/>
    </row>
    <row r="21" ht="18.75" customHeight="1" spans="1:7">
      <c r="A21" s="25"/>
      <c r="B21" s="21" t="s">
        <v>642</v>
      </c>
      <c r="C21" s="21" t="s">
        <v>295</v>
      </c>
      <c r="D21" s="21" t="s">
        <v>641</v>
      </c>
      <c r="E21" s="23">
        <v>52580</v>
      </c>
      <c r="F21" s="23"/>
      <c r="G21" s="23"/>
    </row>
    <row r="22" ht="18.75" customHeight="1" spans="1:7">
      <c r="A22" s="25"/>
      <c r="B22" s="21" t="s">
        <v>642</v>
      </c>
      <c r="C22" s="21" t="s">
        <v>310</v>
      </c>
      <c r="D22" s="21" t="s">
        <v>641</v>
      </c>
      <c r="E22" s="23">
        <v>200000</v>
      </c>
      <c r="F22" s="23"/>
      <c r="G22" s="23"/>
    </row>
    <row r="23" ht="18.75" customHeight="1" spans="1:7">
      <c r="A23" s="25"/>
      <c r="B23" s="21" t="s">
        <v>642</v>
      </c>
      <c r="C23" s="21" t="s">
        <v>293</v>
      </c>
      <c r="D23" s="21" t="s">
        <v>641</v>
      </c>
      <c r="E23" s="23">
        <v>10000</v>
      </c>
      <c r="F23" s="23"/>
      <c r="G23" s="23"/>
    </row>
    <row r="24" ht="18.75" customHeight="1" spans="1:7">
      <c r="A24" s="25"/>
      <c r="B24" s="21" t="s">
        <v>642</v>
      </c>
      <c r="C24" s="21" t="s">
        <v>283</v>
      </c>
      <c r="D24" s="21" t="s">
        <v>641</v>
      </c>
      <c r="E24" s="23">
        <v>31600</v>
      </c>
      <c r="F24" s="23"/>
      <c r="G24" s="23"/>
    </row>
    <row r="25" ht="18.75" customHeight="1" spans="1:7">
      <c r="A25" s="26" t="s">
        <v>55</v>
      </c>
      <c r="B25" s="27" t="s">
        <v>643</v>
      </c>
      <c r="C25" s="27"/>
      <c r="D25" s="28"/>
      <c r="E25" s="23">
        <v>1101000</v>
      </c>
      <c r="F25" s="23"/>
      <c r="G25" s="23"/>
    </row>
  </sheetData>
  <mergeCells count="11">
    <mergeCell ref="A2:G2"/>
    <mergeCell ref="A3:D3"/>
    <mergeCell ref="E4:G4"/>
    <mergeCell ref="A25:D25"/>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topLeftCell="E1"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1"/>
      <c r="O1" s="67"/>
      <c r="P1" s="67"/>
      <c r="Q1" s="67"/>
      <c r="R1" s="67"/>
      <c r="S1" s="38" t="s">
        <v>52</v>
      </c>
    </row>
    <row r="2" ht="57.75" customHeight="1" spans="1:19">
      <c r="A2" s="127" t="str">
        <f>"2025"&amp;"年部门收入预算表"</f>
        <v>2025年部门收入预算表</v>
      </c>
      <c r="B2" s="175"/>
      <c r="C2" s="175"/>
      <c r="D2" s="175"/>
      <c r="E2" s="175"/>
      <c r="F2" s="175"/>
      <c r="G2" s="175"/>
      <c r="H2" s="175"/>
      <c r="I2" s="175"/>
      <c r="J2" s="175"/>
      <c r="K2" s="175"/>
      <c r="L2" s="175"/>
      <c r="M2" s="175"/>
      <c r="N2" s="175"/>
      <c r="O2" s="192"/>
      <c r="P2" s="192"/>
      <c r="Q2" s="192"/>
      <c r="R2" s="192"/>
      <c r="S2" s="192"/>
    </row>
    <row r="3" ht="18.75" customHeight="1" spans="1:19">
      <c r="A3" s="41" t="str">
        <f>"单位名称："&amp;"耿马傣族佤族自治县综合行政执法局"</f>
        <v>单位名称：耿马傣族佤族自治县综合行政执法局</v>
      </c>
      <c r="B3" s="93"/>
      <c r="C3" s="93"/>
      <c r="D3" s="93"/>
      <c r="E3" s="93"/>
      <c r="F3" s="93"/>
      <c r="G3" s="93"/>
      <c r="H3" s="93"/>
      <c r="I3" s="93"/>
      <c r="J3" s="71"/>
      <c r="K3" s="93"/>
      <c r="L3" s="93"/>
      <c r="M3" s="93"/>
      <c r="N3" s="93"/>
      <c r="O3" s="71"/>
      <c r="P3" s="71"/>
      <c r="Q3" s="71"/>
      <c r="R3" s="71"/>
      <c r="S3" s="38" t="s">
        <v>1</v>
      </c>
    </row>
    <row r="4" ht="18.75" customHeight="1" spans="1:19">
      <c r="A4" s="176" t="s">
        <v>53</v>
      </c>
      <c r="B4" s="177" t="s">
        <v>54</v>
      </c>
      <c r="C4" s="177" t="s">
        <v>55</v>
      </c>
      <c r="D4" s="178" t="s">
        <v>56</v>
      </c>
      <c r="E4" s="179"/>
      <c r="F4" s="179"/>
      <c r="G4" s="179"/>
      <c r="H4" s="179"/>
      <c r="I4" s="179"/>
      <c r="J4" s="193"/>
      <c r="K4" s="179"/>
      <c r="L4" s="179"/>
      <c r="M4" s="179"/>
      <c r="N4" s="194"/>
      <c r="O4" s="178" t="s">
        <v>45</v>
      </c>
      <c r="P4" s="178"/>
      <c r="Q4" s="178"/>
      <c r="R4" s="178"/>
      <c r="S4" s="197"/>
    </row>
    <row r="5" ht="18.75" customHeight="1" spans="1:19">
      <c r="A5" s="180"/>
      <c r="B5" s="181"/>
      <c r="C5" s="181"/>
      <c r="D5" s="182" t="s">
        <v>57</v>
      </c>
      <c r="E5" s="182" t="s">
        <v>58</v>
      </c>
      <c r="F5" s="182" t="s">
        <v>59</v>
      </c>
      <c r="G5" s="182" t="s">
        <v>60</v>
      </c>
      <c r="H5" s="182" t="s">
        <v>61</v>
      </c>
      <c r="I5" s="195" t="s">
        <v>62</v>
      </c>
      <c r="J5" s="195"/>
      <c r="K5" s="195"/>
      <c r="L5" s="195"/>
      <c r="M5" s="195"/>
      <c r="N5" s="185"/>
      <c r="O5" s="182" t="s">
        <v>57</v>
      </c>
      <c r="P5" s="182" t="s">
        <v>58</v>
      </c>
      <c r="Q5" s="182" t="s">
        <v>59</v>
      </c>
      <c r="R5" s="182" t="s">
        <v>60</v>
      </c>
      <c r="S5" s="182" t="s">
        <v>63</v>
      </c>
    </row>
    <row r="6" ht="18.75" customHeight="1" spans="1:19">
      <c r="A6" s="183"/>
      <c r="B6" s="184"/>
      <c r="C6" s="184"/>
      <c r="D6" s="185"/>
      <c r="E6" s="185"/>
      <c r="F6" s="185"/>
      <c r="G6" s="185"/>
      <c r="H6" s="185"/>
      <c r="I6" s="184" t="s">
        <v>57</v>
      </c>
      <c r="J6" s="184" t="s">
        <v>64</v>
      </c>
      <c r="K6" s="184" t="s">
        <v>65</v>
      </c>
      <c r="L6" s="184" t="s">
        <v>66</v>
      </c>
      <c r="M6" s="184" t="s">
        <v>67</v>
      </c>
      <c r="N6" s="184" t="s">
        <v>68</v>
      </c>
      <c r="O6" s="196"/>
      <c r="P6" s="196"/>
      <c r="Q6" s="196"/>
      <c r="R6" s="196"/>
      <c r="S6" s="185"/>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86" t="s">
        <v>69</v>
      </c>
      <c r="B8" s="187" t="s">
        <v>70</v>
      </c>
      <c r="C8" s="23">
        <v>6859923.52</v>
      </c>
      <c r="D8" s="23">
        <v>6859923.52</v>
      </c>
      <c r="E8" s="23">
        <v>6859923.52</v>
      </c>
      <c r="F8" s="23"/>
      <c r="G8" s="23"/>
      <c r="H8" s="23"/>
      <c r="I8" s="23"/>
      <c r="J8" s="23"/>
      <c r="K8" s="23"/>
      <c r="L8" s="23"/>
      <c r="M8" s="23"/>
      <c r="N8" s="23"/>
      <c r="O8" s="23"/>
      <c r="P8" s="23"/>
      <c r="Q8" s="23"/>
      <c r="R8" s="23"/>
      <c r="S8" s="23"/>
    </row>
    <row r="9" ht="18.75" customHeight="1" spans="1:19">
      <c r="A9" s="97" t="s">
        <v>71</v>
      </c>
      <c r="B9" s="188" t="s">
        <v>70</v>
      </c>
      <c r="C9" s="23">
        <v>6859923.52</v>
      </c>
      <c r="D9" s="23">
        <v>6859923.52</v>
      </c>
      <c r="E9" s="23">
        <v>6859923.52</v>
      </c>
      <c r="F9" s="23"/>
      <c r="G9" s="23"/>
      <c r="H9" s="23"/>
      <c r="I9" s="23"/>
      <c r="J9" s="23"/>
      <c r="K9" s="23"/>
      <c r="L9" s="23"/>
      <c r="M9" s="23"/>
      <c r="N9" s="23"/>
      <c r="O9" s="23"/>
      <c r="P9" s="23"/>
      <c r="Q9" s="23"/>
      <c r="R9" s="23"/>
      <c r="S9" s="23"/>
    </row>
    <row r="10" ht="18.75" customHeight="1" spans="1:19">
      <c r="A10" s="189" t="s">
        <v>55</v>
      </c>
      <c r="B10" s="190"/>
      <c r="C10" s="23">
        <v>6859923.52</v>
      </c>
      <c r="D10" s="23">
        <v>6859923.52</v>
      </c>
      <c r="E10" s="23">
        <v>6859923.52</v>
      </c>
      <c r="F10" s="23"/>
      <c r="G10" s="23"/>
      <c r="H10" s="23"/>
      <c r="I10" s="23"/>
      <c r="J10" s="23"/>
      <c r="K10" s="23"/>
      <c r="L10" s="23"/>
      <c r="M10" s="23"/>
      <c r="N10" s="23"/>
      <c r="O10" s="23"/>
      <c r="P10" s="23"/>
      <c r="Q10" s="23"/>
      <c r="R10" s="23"/>
      <c r="S10" s="23"/>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8"/>
  <sheetViews>
    <sheetView showZeros="0" workbookViewId="0">
      <selection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66"/>
      <c r="E1" s="1"/>
      <c r="F1" s="1"/>
      <c r="G1" s="1"/>
      <c r="H1" s="166"/>
      <c r="I1" s="1"/>
      <c r="J1" s="166"/>
      <c r="K1" s="1"/>
      <c r="L1" s="1"/>
      <c r="M1" s="1"/>
      <c r="N1" s="1"/>
      <c r="O1" s="39" t="s">
        <v>72</v>
      </c>
    </row>
    <row r="2" ht="42" customHeight="1" spans="1:15">
      <c r="A2" s="5" t="str">
        <f>"2025"&amp;"年部门支出预算表"</f>
        <v>2025年部门支出预算表</v>
      </c>
      <c r="B2" s="167"/>
      <c r="C2" s="167"/>
      <c r="D2" s="167"/>
      <c r="E2" s="167"/>
      <c r="F2" s="167"/>
      <c r="G2" s="167"/>
      <c r="H2" s="167"/>
      <c r="I2" s="167"/>
      <c r="J2" s="167"/>
      <c r="K2" s="167"/>
      <c r="L2" s="167"/>
      <c r="M2" s="167"/>
      <c r="N2" s="167"/>
      <c r="O2" s="167"/>
    </row>
    <row r="3" ht="18.75" customHeight="1" spans="1:15">
      <c r="A3" s="168" t="str">
        <f>"单位名称："&amp;"耿马傣族佤族自治县综合行政执法局"</f>
        <v>单位名称：耿马傣族佤族自治县综合行政执法局</v>
      </c>
      <c r="B3" s="169"/>
      <c r="C3" s="62"/>
      <c r="D3" s="30"/>
      <c r="E3" s="62"/>
      <c r="F3" s="62"/>
      <c r="G3" s="62"/>
      <c r="H3" s="30"/>
      <c r="I3" s="62"/>
      <c r="J3" s="30"/>
      <c r="K3" s="62"/>
      <c r="L3" s="62"/>
      <c r="M3" s="174"/>
      <c r="N3" s="174"/>
      <c r="O3" s="39" t="s">
        <v>1</v>
      </c>
    </row>
    <row r="4" ht="18.75" customHeight="1" spans="1:15">
      <c r="A4" s="10" t="s">
        <v>73</v>
      </c>
      <c r="B4" s="10" t="s">
        <v>74</v>
      </c>
      <c r="C4" s="10" t="s">
        <v>55</v>
      </c>
      <c r="D4" s="12" t="s">
        <v>58</v>
      </c>
      <c r="E4" s="74" t="s">
        <v>75</v>
      </c>
      <c r="F4" s="137" t="s">
        <v>76</v>
      </c>
      <c r="G4" s="10" t="s">
        <v>59</v>
      </c>
      <c r="H4" s="10" t="s">
        <v>60</v>
      </c>
      <c r="I4" s="10" t="s">
        <v>77</v>
      </c>
      <c r="J4" s="12" t="s">
        <v>78</v>
      </c>
      <c r="K4" s="13"/>
      <c r="L4" s="13"/>
      <c r="M4" s="13"/>
      <c r="N4" s="13"/>
      <c r="O4" s="14"/>
    </row>
    <row r="5" ht="30" customHeight="1" spans="1:15">
      <c r="A5" s="18"/>
      <c r="B5" s="18"/>
      <c r="C5" s="18"/>
      <c r="D5" s="66" t="s">
        <v>57</v>
      </c>
      <c r="E5" s="92" t="s">
        <v>75</v>
      </c>
      <c r="F5" s="92" t="s">
        <v>76</v>
      </c>
      <c r="G5" s="18"/>
      <c r="H5" s="18"/>
      <c r="I5" s="18"/>
      <c r="J5" s="66" t="s">
        <v>57</v>
      </c>
      <c r="K5" s="46" t="s">
        <v>79</v>
      </c>
      <c r="L5" s="46" t="s">
        <v>80</v>
      </c>
      <c r="M5" s="46" t="s">
        <v>81</v>
      </c>
      <c r="N5" s="46" t="s">
        <v>82</v>
      </c>
      <c r="O5" s="46" t="s">
        <v>83</v>
      </c>
    </row>
    <row r="6" ht="18.75" customHeight="1" spans="1:15">
      <c r="A6" s="116">
        <v>1</v>
      </c>
      <c r="B6" s="116">
        <v>2</v>
      </c>
      <c r="C6" s="66">
        <v>3</v>
      </c>
      <c r="D6" s="66">
        <v>4</v>
      </c>
      <c r="E6" s="66">
        <v>5</v>
      </c>
      <c r="F6" s="66">
        <v>6</v>
      </c>
      <c r="G6" s="66">
        <v>7</v>
      </c>
      <c r="H6" s="66">
        <v>8</v>
      </c>
      <c r="I6" s="66">
        <v>9</v>
      </c>
      <c r="J6" s="66">
        <v>10</v>
      </c>
      <c r="K6" s="66">
        <v>11</v>
      </c>
      <c r="L6" s="66">
        <v>12</v>
      </c>
      <c r="M6" s="66">
        <v>13</v>
      </c>
      <c r="N6" s="66">
        <v>14</v>
      </c>
      <c r="O6" s="66">
        <v>15</v>
      </c>
    </row>
    <row r="7" ht="18.75" customHeight="1" spans="1:15">
      <c r="A7" s="131" t="s">
        <v>84</v>
      </c>
      <c r="B7" s="155" t="s">
        <v>85</v>
      </c>
      <c r="C7" s="23">
        <v>386737.56</v>
      </c>
      <c r="D7" s="23">
        <v>386737.56</v>
      </c>
      <c r="E7" s="23">
        <v>386737.56</v>
      </c>
      <c r="F7" s="23"/>
      <c r="G7" s="23"/>
      <c r="H7" s="23"/>
      <c r="I7" s="23"/>
      <c r="J7" s="23"/>
      <c r="K7" s="23"/>
      <c r="L7" s="23"/>
      <c r="M7" s="23"/>
      <c r="N7" s="23"/>
      <c r="O7" s="23"/>
    </row>
    <row r="8" ht="18.75" customHeight="1" spans="1:15">
      <c r="A8" s="170" t="s">
        <v>86</v>
      </c>
      <c r="B8" s="171" t="str">
        <f>"  "&amp;"行政事业单位养老支出"</f>
        <v>  行政事业单位养老支出</v>
      </c>
      <c r="C8" s="23">
        <v>386737.56</v>
      </c>
      <c r="D8" s="23">
        <v>386737.56</v>
      </c>
      <c r="E8" s="23">
        <v>386737.56</v>
      </c>
      <c r="F8" s="23"/>
      <c r="G8" s="23"/>
      <c r="H8" s="23"/>
      <c r="I8" s="23"/>
      <c r="J8" s="23"/>
      <c r="K8" s="23"/>
      <c r="L8" s="23"/>
      <c r="M8" s="23"/>
      <c r="N8" s="23"/>
      <c r="O8" s="23"/>
    </row>
    <row r="9" ht="18.75" customHeight="1" spans="1:15">
      <c r="A9" s="170" t="s">
        <v>87</v>
      </c>
      <c r="B9" s="171" t="str">
        <f>"    "&amp;"行政单位离退休"</f>
        <v>    行政单位离退休</v>
      </c>
      <c r="C9" s="23">
        <v>108456.6</v>
      </c>
      <c r="D9" s="23">
        <v>108456.6</v>
      </c>
      <c r="E9" s="23">
        <v>108456.6</v>
      </c>
      <c r="F9" s="23"/>
      <c r="G9" s="23"/>
      <c r="H9" s="23"/>
      <c r="I9" s="23"/>
      <c r="J9" s="23"/>
      <c r="K9" s="23"/>
      <c r="L9" s="23"/>
      <c r="M9" s="23"/>
      <c r="N9" s="23"/>
      <c r="O9" s="23"/>
    </row>
    <row r="10" ht="18.75" customHeight="1" spans="1:15">
      <c r="A10" s="170" t="s">
        <v>88</v>
      </c>
      <c r="B10" s="171" t="str">
        <f>"    "&amp;"机关事业单位基本养老保险缴费支出"</f>
        <v>    机关事业单位基本养老保险缴费支出</v>
      </c>
      <c r="C10" s="23">
        <v>278280.96</v>
      </c>
      <c r="D10" s="23">
        <v>278280.96</v>
      </c>
      <c r="E10" s="23">
        <v>278280.96</v>
      </c>
      <c r="F10" s="23"/>
      <c r="G10" s="23"/>
      <c r="H10" s="23"/>
      <c r="I10" s="23"/>
      <c r="J10" s="23"/>
      <c r="K10" s="23"/>
      <c r="L10" s="23"/>
      <c r="M10" s="23"/>
      <c r="N10" s="23"/>
      <c r="O10" s="23"/>
    </row>
    <row r="11" ht="18.75" customHeight="1" spans="1:15">
      <c r="A11" s="131" t="s">
        <v>89</v>
      </c>
      <c r="B11" s="155" t="s">
        <v>90</v>
      </c>
      <c r="C11" s="23">
        <v>131753.69</v>
      </c>
      <c r="D11" s="23">
        <v>131753.69</v>
      </c>
      <c r="E11" s="23">
        <v>131753.69</v>
      </c>
      <c r="F11" s="23"/>
      <c r="G11" s="23"/>
      <c r="H11" s="23"/>
      <c r="I11" s="23"/>
      <c r="J11" s="23"/>
      <c r="K11" s="23"/>
      <c r="L11" s="23"/>
      <c r="M11" s="23"/>
      <c r="N11" s="23"/>
      <c r="O11" s="23"/>
    </row>
    <row r="12" ht="18.75" customHeight="1" spans="1:15">
      <c r="A12" s="170" t="s">
        <v>91</v>
      </c>
      <c r="B12" s="171" t="str">
        <f>"  "&amp;"行政事业单位医疗"</f>
        <v>  行政事业单位医疗</v>
      </c>
      <c r="C12" s="23">
        <v>131753.69</v>
      </c>
      <c r="D12" s="23">
        <v>131753.69</v>
      </c>
      <c r="E12" s="23">
        <v>131753.69</v>
      </c>
      <c r="F12" s="23"/>
      <c r="G12" s="23"/>
      <c r="H12" s="23"/>
      <c r="I12" s="23"/>
      <c r="J12" s="23"/>
      <c r="K12" s="23"/>
      <c r="L12" s="23"/>
      <c r="M12" s="23"/>
      <c r="N12" s="23"/>
      <c r="O12" s="23"/>
    </row>
    <row r="13" ht="18.75" customHeight="1" spans="1:15">
      <c r="A13" s="170" t="s">
        <v>92</v>
      </c>
      <c r="B13" s="171" t="str">
        <f>"    "&amp;"行政单位医疗"</f>
        <v>    行政单位医疗</v>
      </c>
      <c r="C13" s="23">
        <v>123487.18</v>
      </c>
      <c r="D13" s="23">
        <v>123487.18</v>
      </c>
      <c r="E13" s="23">
        <v>123487.18</v>
      </c>
      <c r="F13" s="23"/>
      <c r="G13" s="23"/>
      <c r="H13" s="23"/>
      <c r="I13" s="23"/>
      <c r="J13" s="23"/>
      <c r="K13" s="23"/>
      <c r="L13" s="23"/>
      <c r="M13" s="23"/>
      <c r="N13" s="23"/>
      <c r="O13" s="23"/>
    </row>
    <row r="14" ht="18.75" customHeight="1" spans="1:15">
      <c r="A14" s="170" t="s">
        <v>93</v>
      </c>
      <c r="B14" s="171" t="str">
        <f>"    "&amp;"其他行政事业单位医疗支出"</f>
        <v>    其他行政事业单位医疗支出</v>
      </c>
      <c r="C14" s="23">
        <v>8266.51</v>
      </c>
      <c r="D14" s="23">
        <v>8266.51</v>
      </c>
      <c r="E14" s="23">
        <v>8266.51</v>
      </c>
      <c r="F14" s="23"/>
      <c r="G14" s="23"/>
      <c r="H14" s="23"/>
      <c r="I14" s="23"/>
      <c r="J14" s="23"/>
      <c r="K14" s="23"/>
      <c r="L14" s="23"/>
      <c r="M14" s="23"/>
      <c r="N14" s="23"/>
      <c r="O14" s="23"/>
    </row>
    <row r="15" ht="18.75" customHeight="1" spans="1:15">
      <c r="A15" s="131" t="s">
        <v>94</v>
      </c>
      <c r="B15" s="155" t="s">
        <v>95</v>
      </c>
      <c r="C15" s="23">
        <v>6132721.55</v>
      </c>
      <c r="D15" s="23">
        <v>6132721.55</v>
      </c>
      <c r="E15" s="23">
        <v>5031721.55</v>
      </c>
      <c r="F15" s="23">
        <v>1101000</v>
      </c>
      <c r="G15" s="23"/>
      <c r="H15" s="23"/>
      <c r="I15" s="23"/>
      <c r="J15" s="23"/>
      <c r="K15" s="23"/>
      <c r="L15" s="23"/>
      <c r="M15" s="23"/>
      <c r="N15" s="23"/>
      <c r="O15" s="23"/>
    </row>
    <row r="16" ht="18.75" customHeight="1" spans="1:15">
      <c r="A16" s="170" t="s">
        <v>96</v>
      </c>
      <c r="B16" s="171" t="str">
        <f>"  "&amp;"城乡社区管理事务"</f>
        <v>  城乡社区管理事务</v>
      </c>
      <c r="C16" s="23">
        <v>5436042.23</v>
      </c>
      <c r="D16" s="23">
        <v>5436042.23</v>
      </c>
      <c r="E16" s="23">
        <v>5031721.55</v>
      </c>
      <c r="F16" s="23">
        <v>404320.68</v>
      </c>
      <c r="G16" s="23"/>
      <c r="H16" s="23"/>
      <c r="I16" s="23"/>
      <c r="J16" s="23"/>
      <c r="K16" s="23"/>
      <c r="L16" s="23"/>
      <c r="M16" s="23"/>
      <c r="N16" s="23"/>
      <c r="O16" s="23"/>
    </row>
    <row r="17" ht="18.75" customHeight="1" spans="1:15">
      <c r="A17" s="170" t="s">
        <v>97</v>
      </c>
      <c r="B17" s="171" t="str">
        <f>"    "&amp;"城管执法"</f>
        <v>    城管执法</v>
      </c>
      <c r="C17" s="23">
        <v>5435042.23</v>
      </c>
      <c r="D17" s="23">
        <v>5435042.23</v>
      </c>
      <c r="E17" s="23">
        <v>5031721.55</v>
      </c>
      <c r="F17" s="23">
        <v>403320.68</v>
      </c>
      <c r="G17" s="23"/>
      <c r="H17" s="23"/>
      <c r="I17" s="23"/>
      <c r="J17" s="23"/>
      <c r="K17" s="23"/>
      <c r="L17" s="23"/>
      <c r="M17" s="23"/>
      <c r="N17" s="23"/>
      <c r="O17" s="23"/>
    </row>
    <row r="18" ht="18.75" customHeight="1" spans="1:15">
      <c r="A18" s="170" t="s">
        <v>98</v>
      </c>
      <c r="B18" s="171" t="str">
        <f>"    "&amp;"其他城乡社区管理事务支出"</f>
        <v>    其他城乡社区管理事务支出</v>
      </c>
      <c r="C18" s="23">
        <v>1000</v>
      </c>
      <c r="D18" s="23">
        <v>1000</v>
      </c>
      <c r="E18" s="23"/>
      <c r="F18" s="23">
        <v>1000</v>
      </c>
      <c r="G18" s="23"/>
      <c r="H18" s="23"/>
      <c r="I18" s="23"/>
      <c r="J18" s="23"/>
      <c r="K18" s="23"/>
      <c r="L18" s="23"/>
      <c r="M18" s="23"/>
      <c r="N18" s="23"/>
      <c r="O18" s="23"/>
    </row>
    <row r="19" ht="18.75" customHeight="1" spans="1:15">
      <c r="A19" s="170" t="s">
        <v>99</v>
      </c>
      <c r="B19" s="171" t="str">
        <f>"  "&amp;"城乡社区公共设施"</f>
        <v>  城乡社区公共设施</v>
      </c>
      <c r="C19" s="23">
        <v>241679.32</v>
      </c>
      <c r="D19" s="23">
        <v>241679.32</v>
      </c>
      <c r="E19" s="23"/>
      <c r="F19" s="23">
        <v>241679.32</v>
      </c>
      <c r="G19" s="23"/>
      <c r="H19" s="23"/>
      <c r="I19" s="23"/>
      <c r="J19" s="23"/>
      <c r="K19" s="23"/>
      <c r="L19" s="23"/>
      <c r="M19" s="23"/>
      <c r="N19" s="23"/>
      <c r="O19" s="23"/>
    </row>
    <row r="20" ht="18.75" customHeight="1" spans="1:15">
      <c r="A20" s="170" t="s">
        <v>100</v>
      </c>
      <c r="B20" s="171" t="str">
        <f>"    "&amp;"其他城乡社区公共设施支出"</f>
        <v>    其他城乡社区公共设施支出</v>
      </c>
      <c r="C20" s="23">
        <v>241679.32</v>
      </c>
      <c r="D20" s="23">
        <v>241679.32</v>
      </c>
      <c r="E20" s="23"/>
      <c r="F20" s="23">
        <v>241679.32</v>
      </c>
      <c r="G20" s="23"/>
      <c r="H20" s="23"/>
      <c r="I20" s="23"/>
      <c r="J20" s="23"/>
      <c r="K20" s="23"/>
      <c r="L20" s="23"/>
      <c r="M20" s="23"/>
      <c r="N20" s="23"/>
      <c r="O20" s="23"/>
    </row>
    <row r="21" ht="18.75" customHeight="1" spans="1:15">
      <c r="A21" s="170" t="s">
        <v>101</v>
      </c>
      <c r="B21" s="171" t="str">
        <f>"  "&amp;"城乡社区环境卫生"</f>
        <v>  城乡社区环境卫生</v>
      </c>
      <c r="C21" s="23">
        <v>385000</v>
      </c>
      <c r="D21" s="23">
        <v>385000</v>
      </c>
      <c r="E21" s="23"/>
      <c r="F21" s="23">
        <v>385000</v>
      </c>
      <c r="G21" s="23"/>
      <c r="H21" s="23"/>
      <c r="I21" s="23"/>
      <c r="J21" s="23"/>
      <c r="K21" s="23"/>
      <c r="L21" s="23"/>
      <c r="M21" s="23"/>
      <c r="N21" s="23"/>
      <c r="O21" s="23"/>
    </row>
    <row r="22" ht="18.75" customHeight="1" spans="1:15">
      <c r="A22" s="170" t="s">
        <v>102</v>
      </c>
      <c r="B22" s="171" t="str">
        <f>"    "&amp;"城乡社区环境卫生"</f>
        <v>    城乡社区环境卫生</v>
      </c>
      <c r="C22" s="23">
        <v>385000</v>
      </c>
      <c r="D22" s="23">
        <v>385000</v>
      </c>
      <c r="E22" s="23"/>
      <c r="F22" s="23">
        <v>385000</v>
      </c>
      <c r="G22" s="23"/>
      <c r="H22" s="23"/>
      <c r="I22" s="23"/>
      <c r="J22" s="23"/>
      <c r="K22" s="23"/>
      <c r="L22" s="23"/>
      <c r="M22" s="23"/>
      <c r="N22" s="23"/>
      <c r="O22" s="23"/>
    </row>
    <row r="23" ht="18.75" customHeight="1" spans="1:15">
      <c r="A23" s="170" t="s">
        <v>103</v>
      </c>
      <c r="B23" s="171" t="str">
        <f>"  "&amp;"其他城乡社区支出"</f>
        <v>  其他城乡社区支出</v>
      </c>
      <c r="C23" s="23">
        <v>70000</v>
      </c>
      <c r="D23" s="23">
        <v>70000</v>
      </c>
      <c r="E23" s="23"/>
      <c r="F23" s="23">
        <v>70000</v>
      </c>
      <c r="G23" s="23"/>
      <c r="H23" s="23"/>
      <c r="I23" s="23"/>
      <c r="J23" s="23"/>
      <c r="K23" s="23"/>
      <c r="L23" s="23"/>
      <c r="M23" s="23"/>
      <c r="N23" s="23"/>
      <c r="O23" s="23"/>
    </row>
    <row r="24" ht="18.75" customHeight="1" spans="1:15">
      <c r="A24" s="170" t="s">
        <v>104</v>
      </c>
      <c r="B24" s="171" t="str">
        <f>"    "&amp;"其他城乡社区支出"</f>
        <v>    其他城乡社区支出</v>
      </c>
      <c r="C24" s="23">
        <v>70000</v>
      </c>
      <c r="D24" s="23">
        <v>70000</v>
      </c>
      <c r="E24" s="23"/>
      <c r="F24" s="23">
        <v>70000</v>
      </c>
      <c r="G24" s="23"/>
      <c r="H24" s="23"/>
      <c r="I24" s="23"/>
      <c r="J24" s="23"/>
      <c r="K24" s="23"/>
      <c r="L24" s="23"/>
      <c r="M24" s="23"/>
      <c r="N24" s="23"/>
      <c r="O24" s="23"/>
    </row>
    <row r="25" ht="18.75" customHeight="1" spans="1:15">
      <c r="A25" s="131" t="s">
        <v>105</v>
      </c>
      <c r="B25" s="155" t="s">
        <v>106</v>
      </c>
      <c r="C25" s="23">
        <v>208710.72</v>
      </c>
      <c r="D25" s="23">
        <v>208710.72</v>
      </c>
      <c r="E25" s="23">
        <v>208710.72</v>
      </c>
      <c r="F25" s="23"/>
      <c r="G25" s="23"/>
      <c r="H25" s="23"/>
      <c r="I25" s="23"/>
      <c r="J25" s="23"/>
      <c r="K25" s="23"/>
      <c r="L25" s="23"/>
      <c r="M25" s="23"/>
      <c r="N25" s="23"/>
      <c r="O25" s="23"/>
    </row>
    <row r="26" ht="18.75" customHeight="1" spans="1:15">
      <c r="A26" s="170" t="s">
        <v>107</v>
      </c>
      <c r="B26" s="171" t="str">
        <f>"  "&amp;"住房改革支出"</f>
        <v>  住房改革支出</v>
      </c>
      <c r="C26" s="23">
        <v>208710.72</v>
      </c>
      <c r="D26" s="23">
        <v>208710.72</v>
      </c>
      <c r="E26" s="23">
        <v>208710.72</v>
      </c>
      <c r="F26" s="23"/>
      <c r="G26" s="23"/>
      <c r="H26" s="23"/>
      <c r="I26" s="23"/>
      <c r="J26" s="23"/>
      <c r="K26" s="23"/>
      <c r="L26" s="23"/>
      <c r="M26" s="23"/>
      <c r="N26" s="23"/>
      <c r="O26" s="23"/>
    </row>
    <row r="27" ht="18.75" customHeight="1" spans="1:15">
      <c r="A27" s="170" t="s">
        <v>108</v>
      </c>
      <c r="B27" s="171" t="str">
        <f>"    "&amp;"住房公积金"</f>
        <v>    住房公积金</v>
      </c>
      <c r="C27" s="23">
        <v>208710.72</v>
      </c>
      <c r="D27" s="23">
        <v>208710.72</v>
      </c>
      <c r="E27" s="23">
        <v>208710.72</v>
      </c>
      <c r="F27" s="23"/>
      <c r="G27" s="23"/>
      <c r="H27" s="23"/>
      <c r="I27" s="23"/>
      <c r="J27" s="23"/>
      <c r="K27" s="23"/>
      <c r="L27" s="23"/>
      <c r="M27" s="23"/>
      <c r="N27" s="23"/>
      <c r="O27" s="23"/>
    </row>
    <row r="28" ht="18.75" customHeight="1" spans="1:15">
      <c r="A28" s="172" t="s">
        <v>109</v>
      </c>
      <c r="B28" s="173" t="s">
        <v>109</v>
      </c>
      <c r="C28" s="23">
        <v>6859923.52</v>
      </c>
      <c r="D28" s="23">
        <v>6859923.52</v>
      </c>
      <c r="E28" s="23">
        <v>5758923.52</v>
      </c>
      <c r="F28" s="23">
        <v>1101000</v>
      </c>
      <c r="G28" s="23"/>
      <c r="H28" s="23"/>
      <c r="I28" s="23"/>
      <c r="J28" s="23"/>
      <c r="K28" s="23"/>
      <c r="L28" s="23"/>
      <c r="M28" s="23"/>
      <c r="N28" s="23"/>
      <c r="O28" s="23"/>
    </row>
  </sheetData>
  <mergeCells count="11">
    <mergeCell ref="A2:O2"/>
    <mergeCell ref="A3:L3"/>
    <mergeCell ref="D4:F4"/>
    <mergeCell ref="J4:O4"/>
    <mergeCell ref="A28:B28"/>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5"/>
  <sheetViews>
    <sheetView showZeros="0" topLeftCell="A10"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9" t="s">
        <v>110</v>
      </c>
    </row>
    <row r="2" ht="36" customHeight="1" spans="1:4">
      <c r="A2" s="5" t="str">
        <f>"2025"&amp;"年部门财政拨款收支预算总表"</f>
        <v>2025年部门财政拨款收支预算总表</v>
      </c>
      <c r="B2" s="153"/>
      <c r="C2" s="153"/>
      <c r="D2" s="153"/>
    </row>
    <row r="3" ht="18.75" customHeight="1" spans="1:4">
      <c r="A3" s="7" t="str">
        <f>"单位名称："&amp;"耿马傣族佤族自治县综合行政执法局"</f>
        <v>单位名称：耿马傣族佤族自治县综合行政执法局</v>
      </c>
      <c r="B3" s="154"/>
      <c r="C3" s="154"/>
      <c r="D3" s="39" t="s">
        <v>1</v>
      </c>
    </row>
    <row r="4" ht="18.75" customHeight="1" spans="1:4">
      <c r="A4" s="12" t="s">
        <v>2</v>
      </c>
      <c r="B4" s="14"/>
      <c r="C4" s="12" t="s">
        <v>3</v>
      </c>
      <c r="D4" s="14"/>
    </row>
    <row r="5" ht="18.75" customHeight="1" spans="1:4">
      <c r="A5" s="31" t="s">
        <v>4</v>
      </c>
      <c r="B5" s="106" t="str">
        <f>"2025"&amp;"年预算数"</f>
        <v>2025年预算数</v>
      </c>
      <c r="C5" s="31" t="s">
        <v>111</v>
      </c>
      <c r="D5" s="106" t="str">
        <f>"2025"&amp;"年预算数"</f>
        <v>2025年预算数</v>
      </c>
    </row>
    <row r="6" ht="18.75" customHeight="1" spans="1:4">
      <c r="A6" s="33"/>
      <c r="B6" s="18"/>
      <c r="C6" s="33"/>
      <c r="D6" s="18"/>
    </row>
    <row r="7" ht="18.75" customHeight="1" spans="1:4">
      <c r="A7" s="155" t="s">
        <v>112</v>
      </c>
      <c r="B7" s="23">
        <v>6859923.52</v>
      </c>
      <c r="C7" s="22" t="s">
        <v>113</v>
      </c>
      <c r="D7" s="23">
        <v>6859923.52</v>
      </c>
    </row>
    <row r="8" ht="18.75" customHeight="1" spans="1:4">
      <c r="A8" s="156" t="s">
        <v>114</v>
      </c>
      <c r="B8" s="23">
        <v>6859923.52</v>
      </c>
      <c r="C8" s="22" t="s">
        <v>115</v>
      </c>
      <c r="D8" s="23"/>
    </row>
    <row r="9" ht="18.75" customHeight="1" spans="1:4">
      <c r="A9" s="156" t="s">
        <v>116</v>
      </c>
      <c r="B9" s="23"/>
      <c r="C9" s="22" t="s">
        <v>117</v>
      </c>
      <c r="D9" s="23"/>
    </row>
    <row r="10" ht="18.75" customHeight="1" spans="1:4">
      <c r="A10" s="156" t="s">
        <v>118</v>
      </c>
      <c r="B10" s="23"/>
      <c r="C10" s="22" t="s">
        <v>119</v>
      </c>
      <c r="D10" s="23"/>
    </row>
    <row r="11" ht="18.75" customHeight="1" spans="1:4">
      <c r="A11" s="157" t="s">
        <v>120</v>
      </c>
      <c r="B11" s="23"/>
      <c r="C11" s="158" t="s">
        <v>121</v>
      </c>
      <c r="D11" s="23"/>
    </row>
    <row r="12" ht="18.75" customHeight="1" spans="1:4">
      <c r="A12" s="159" t="s">
        <v>114</v>
      </c>
      <c r="B12" s="23"/>
      <c r="C12" s="160" t="s">
        <v>122</v>
      </c>
      <c r="D12" s="23"/>
    </row>
    <row r="13" ht="18.75" customHeight="1" spans="1:4">
      <c r="A13" s="159" t="s">
        <v>116</v>
      </c>
      <c r="B13" s="23"/>
      <c r="C13" s="160" t="s">
        <v>123</v>
      </c>
      <c r="D13" s="23"/>
    </row>
    <row r="14" ht="18.75" customHeight="1" spans="1:4">
      <c r="A14" s="159" t="s">
        <v>118</v>
      </c>
      <c r="B14" s="23"/>
      <c r="C14" s="160" t="s">
        <v>124</v>
      </c>
      <c r="D14" s="23"/>
    </row>
    <row r="15" ht="18.75" customHeight="1" spans="1:4">
      <c r="A15" s="159" t="s">
        <v>26</v>
      </c>
      <c r="B15" s="23"/>
      <c r="C15" s="160" t="s">
        <v>125</v>
      </c>
      <c r="D15" s="23">
        <v>386737.56</v>
      </c>
    </row>
    <row r="16" ht="18.75" customHeight="1" spans="1:4">
      <c r="A16" s="159" t="s">
        <v>26</v>
      </c>
      <c r="B16" s="23" t="s">
        <v>26</v>
      </c>
      <c r="C16" s="160" t="s">
        <v>126</v>
      </c>
      <c r="D16" s="23">
        <v>131753.69</v>
      </c>
    </row>
    <row r="17" ht="18.75" customHeight="1" spans="1:4">
      <c r="A17" s="161" t="s">
        <v>26</v>
      </c>
      <c r="B17" s="23" t="s">
        <v>26</v>
      </c>
      <c r="C17" s="160" t="s">
        <v>127</v>
      </c>
      <c r="D17" s="23"/>
    </row>
    <row r="18" ht="18.75" customHeight="1" spans="1:4">
      <c r="A18" s="161" t="s">
        <v>26</v>
      </c>
      <c r="B18" s="23" t="s">
        <v>26</v>
      </c>
      <c r="C18" s="160" t="s">
        <v>128</v>
      </c>
      <c r="D18" s="23">
        <v>6132721.55</v>
      </c>
    </row>
    <row r="19" ht="18.75" customHeight="1" spans="1:4">
      <c r="A19" s="162" t="s">
        <v>26</v>
      </c>
      <c r="B19" s="23" t="s">
        <v>26</v>
      </c>
      <c r="C19" s="160" t="s">
        <v>129</v>
      </c>
      <c r="D19" s="23"/>
    </row>
    <row r="20" ht="18.75" customHeight="1" spans="1:4">
      <c r="A20" s="162" t="s">
        <v>26</v>
      </c>
      <c r="B20" s="23" t="s">
        <v>26</v>
      </c>
      <c r="C20" s="160" t="s">
        <v>130</v>
      </c>
      <c r="D20" s="23"/>
    </row>
    <row r="21" ht="18.75" customHeight="1" spans="1:4">
      <c r="A21" s="162" t="s">
        <v>26</v>
      </c>
      <c r="B21" s="23" t="s">
        <v>26</v>
      </c>
      <c r="C21" s="160" t="s">
        <v>131</v>
      </c>
      <c r="D21" s="23"/>
    </row>
    <row r="22" ht="18.75" customHeight="1" spans="1:4">
      <c r="A22" s="162" t="s">
        <v>26</v>
      </c>
      <c r="B22" s="23" t="s">
        <v>26</v>
      </c>
      <c r="C22" s="160" t="s">
        <v>132</v>
      </c>
      <c r="D22" s="23"/>
    </row>
    <row r="23" ht="18.75" customHeight="1" spans="1:4">
      <c r="A23" s="162" t="s">
        <v>26</v>
      </c>
      <c r="B23" s="23" t="s">
        <v>26</v>
      </c>
      <c r="C23" s="160" t="s">
        <v>133</v>
      </c>
      <c r="D23" s="23"/>
    </row>
    <row r="24" ht="18.75" customHeight="1" spans="1:4">
      <c r="A24" s="162" t="s">
        <v>26</v>
      </c>
      <c r="B24" s="23" t="s">
        <v>26</v>
      </c>
      <c r="C24" s="160" t="s">
        <v>134</v>
      </c>
      <c r="D24" s="23"/>
    </row>
    <row r="25" ht="18.75" customHeight="1" spans="1:4">
      <c r="A25" s="162" t="s">
        <v>26</v>
      </c>
      <c r="B25" s="23" t="s">
        <v>26</v>
      </c>
      <c r="C25" s="160" t="s">
        <v>135</v>
      </c>
      <c r="D25" s="23"/>
    </row>
    <row r="26" ht="18.75" customHeight="1" spans="1:4">
      <c r="A26" s="162" t="s">
        <v>26</v>
      </c>
      <c r="B26" s="23" t="s">
        <v>26</v>
      </c>
      <c r="C26" s="160" t="s">
        <v>136</v>
      </c>
      <c r="D26" s="23">
        <v>208710.72</v>
      </c>
    </row>
    <row r="27" ht="18.75" customHeight="1" spans="1:4">
      <c r="A27" s="162" t="s">
        <v>26</v>
      </c>
      <c r="B27" s="23" t="s">
        <v>26</v>
      </c>
      <c r="C27" s="160" t="s">
        <v>137</v>
      </c>
      <c r="D27" s="23"/>
    </row>
    <row r="28" ht="18.75" customHeight="1" spans="1:4">
      <c r="A28" s="162" t="s">
        <v>26</v>
      </c>
      <c r="B28" s="23" t="s">
        <v>26</v>
      </c>
      <c r="C28" s="160" t="s">
        <v>138</v>
      </c>
      <c r="D28" s="23"/>
    </row>
    <row r="29" ht="18.75" customHeight="1" spans="1:4">
      <c r="A29" s="162" t="s">
        <v>26</v>
      </c>
      <c r="B29" s="23" t="s">
        <v>26</v>
      </c>
      <c r="C29" s="160" t="s">
        <v>139</v>
      </c>
      <c r="D29" s="23"/>
    </row>
    <row r="30" ht="18.75" customHeight="1" spans="1:4">
      <c r="A30" s="162" t="s">
        <v>26</v>
      </c>
      <c r="B30" s="23" t="s">
        <v>26</v>
      </c>
      <c r="C30" s="160" t="s">
        <v>140</v>
      </c>
      <c r="D30" s="23"/>
    </row>
    <row r="31" ht="18.75" customHeight="1" spans="1:4">
      <c r="A31" s="163" t="s">
        <v>26</v>
      </c>
      <c r="B31" s="23" t="s">
        <v>26</v>
      </c>
      <c r="C31" s="160" t="s">
        <v>141</v>
      </c>
      <c r="D31" s="23"/>
    </row>
    <row r="32" ht="18.75" customHeight="1" spans="1:4">
      <c r="A32" s="163" t="s">
        <v>26</v>
      </c>
      <c r="B32" s="23" t="s">
        <v>26</v>
      </c>
      <c r="C32" s="160" t="s">
        <v>142</v>
      </c>
      <c r="D32" s="23"/>
    </row>
    <row r="33" ht="18.75" customHeight="1" spans="1:4">
      <c r="A33" s="163" t="s">
        <v>26</v>
      </c>
      <c r="B33" s="23" t="s">
        <v>26</v>
      </c>
      <c r="C33" s="160" t="s">
        <v>143</v>
      </c>
      <c r="D33" s="23"/>
    </row>
    <row r="34" ht="18.75" customHeight="1" spans="1:4">
      <c r="A34" s="163" t="s">
        <v>26</v>
      </c>
      <c r="B34" s="23" t="s">
        <v>26</v>
      </c>
      <c r="C34" s="160" t="s">
        <v>144</v>
      </c>
      <c r="D34" s="23"/>
    </row>
    <row r="35" ht="18.75" customHeight="1" spans="1:4">
      <c r="A35" s="55" t="s">
        <v>145</v>
      </c>
      <c r="B35" s="164">
        <v>6859923.52</v>
      </c>
      <c r="C35" s="165" t="s">
        <v>51</v>
      </c>
      <c r="D35" s="164">
        <v>6859923.52</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8"/>
  <sheetViews>
    <sheetView showZeros="0" workbookViewId="0">
      <selection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4"/>
      <c r="F1" s="57"/>
      <c r="G1" s="39" t="s">
        <v>146</v>
      </c>
    </row>
    <row r="2" ht="39" customHeight="1" spans="1:7">
      <c r="A2" s="5" t="str">
        <f>"2025"&amp;"年一般公共预算支出预算表（按功能科目分类）"</f>
        <v>2025年一般公共预算支出预算表（按功能科目分类）</v>
      </c>
      <c r="B2" s="145"/>
      <c r="C2" s="145"/>
      <c r="D2" s="145"/>
      <c r="E2" s="145"/>
      <c r="F2" s="145"/>
      <c r="G2" s="145"/>
    </row>
    <row r="3" ht="18" customHeight="1" spans="1:7">
      <c r="A3" s="146" t="str">
        <f>"单位名称："&amp;"耿马傣族佤族自治县综合行政执法局"</f>
        <v>单位名称：耿马傣族佤族自治县综合行政执法局</v>
      </c>
      <c r="B3" s="29"/>
      <c r="C3" s="30"/>
      <c r="D3" s="30"/>
      <c r="E3" s="30"/>
      <c r="F3" s="101"/>
      <c r="G3" s="39" t="s">
        <v>1</v>
      </c>
    </row>
    <row r="4" ht="20.25" customHeight="1" spans="1:7">
      <c r="A4" s="147" t="s">
        <v>147</v>
      </c>
      <c r="B4" s="148"/>
      <c r="C4" s="106" t="s">
        <v>55</v>
      </c>
      <c r="D4" s="129" t="s">
        <v>75</v>
      </c>
      <c r="E4" s="13"/>
      <c r="F4" s="14"/>
      <c r="G4" s="122" t="s">
        <v>76</v>
      </c>
    </row>
    <row r="5" ht="20.25" customHeight="1" spans="1:7">
      <c r="A5" s="149" t="s">
        <v>73</v>
      </c>
      <c r="B5" s="149" t="s">
        <v>74</v>
      </c>
      <c r="C5" s="33"/>
      <c r="D5" s="66" t="s">
        <v>57</v>
      </c>
      <c r="E5" s="66" t="s">
        <v>148</v>
      </c>
      <c r="F5" s="66" t="s">
        <v>149</v>
      </c>
      <c r="G5" s="94"/>
    </row>
    <row r="6" ht="19.5" customHeight="1" spans="1:7">
      <c r="A6" s="149" t="s">
        <v>150</v>
      </c>
      <c r="B6" s="149" t="s">
        <v>151</v>
      </c>
      <c r="C6" s="149" t="s">
        <v>152</v>
      </c>
      <c r="D6" s="66">
        <v>4</v>
      </c>
      <c r="E6" s="150" t="s">
        <v>153</v>
      </c>
      <c r="F6" s="150" t="s">
        <v>154</v>
      </c>
      <c r="G6" s="149" t="s">
        <v>155</v>
      </c>
    </row>
    <row r="7" ht="18" customHeight="1" spans="1:7">
      <c r="A7" s="34" t="s">
        <v>84</v>
      </c>
      <c r="B7" s="34" t="s">
        <v>85</v>
      </c>
      <c r="C7" s="23">
        <v>386737.56</v>
      </c>
      <c r="D7" s="23">
        <v>386737.56</v>
      </c>
      <c r="E7" s="23">
        <v>386737.56</v>
      </c>
      <c r="F7" s="23"/>
      <c r="G7" s="23"/>
    </row>
    <row r="8" ht="18" customHeight="1" spans="1:7">
      <c r="A8" s="117" t="s">
        <v>86</v>
      </c>
      <c r="B8" s="117" t="s">
        <v>156</v>
      </c>
      <c r="C8" s="23">
        <v>386737.56</v>
      </c>
      <c r="D8" s="23">
        <v>386737.56</v>
      </c>
      <c r="E8" s="23">
        <v>386737.56</v>
      </c>
      <c r="F8" s="23"/>
      <c r="G8" s="23"/>
    </row>
    <row r="9" ht="18" customHeight="1" spans="1:7">
      <c r="A9" s="118" t="s">
        <v>87</v>
      </c>
      <c r="B9" s="118" t="s">
        <v>157</v>
      </c>
      <c r="C9" s="23">
        <v>108456.6</v>
      </c>
      <c r="D9" s="23">
        <v>108456.6</v>
      </c>
      <c r="E9" s="23">
        <v>108456.6</v>
      </c>
      <c r="F9" s="23"/>
      <c r="G9" s="23"/>
    </row>
    <row r="10" ht="18" customHeight="1" spans="1:7">
      <c r="A10" s="118" t="s">
        <v>88</v>
      </c>
      <c r="B10" s="118" t="s">
        <v>158</v>
      </c>
      <c r="C10" s="23">
        <v>278280.96</v>
      </c>
      <c r="D10" s="23">
        <v>278280.96</v>
      </c>
      <c r="E10" s="23">
        <v>278280.96</v>
      </c>
      <c r="F10" s="23"/>
      <c r="G10" s="23"/>
    </row>
    <row r="11" ht="18" customHeight="1" spans="1:7">
      <c r="A11" s="34" t="s">
        <v>89</v>
      </c>
      <c r="B11" s="34" t="s">
        <v>90</v>
      </c>
      <c r="C11" s="23">
        <v>131753.69</v>
      </c>
      <c r="D11" s="23">
        <v>131753.69</v>
      </c>
      <c r="E11" s="23">
        <v>131753.69</v>
      </c>
      <c r="F11" s="23"/>
      <c r="G11" s="23"/>
    </row>
    <row r="12" ht="18" customHeight="1" spans="1:7">
      <c r="A12" s="117" t="s">
        <v>91</v>
      </c>
      <c r="B12" s="117" t="s">
        <v>159</v>
      </c>
      <c r="C12" s="23">
        <v>131753.69</v>
      </c>
      <c r="D12" s="23">
        <v>131753.69</v>
      </c>
      <c r="E12" s="23">
        <v>131753.69</v>
      </c>
      <c r="F12" s="23"/>
      <c r="G12" s="23"/>
    </row>
    <row r="13" ht="18" customHeight="1" spans="1:7">
      <c r="A13" s="118" t="s">
        <v>92</v>
      </c>
      <c r="B13" s="118" t="s">
        <v>160</v>
      </c>
      <c r="C13" s="23">
        <v>123487.18</v>
      </c>
      <c r="D13" s="23">
        <v>123487.18</v>
      </c>
      <c r="E13" s="23">
        <v>123487.18</v>
      </c>
      <c r="F13" s="23"/>
      <c r="G13" s="23"/>
    </row>
    <row r="14" ht="18" customHeight="1" spans="1:7">
      <c r="A14" s="118" t="s">
        <v>93</v>
      </c>
      <c r="B14" s="118" t="s">
        <v>161</v>
      </c>
      <c r="C14" s="23">
        <v>8266.51</v>
      </c>
      <c r="D14" s="23">
        <v>8266.51</v>
      </c>
      <c r="E14" s="23">
        <v>8266.51</v>
      </c>
      <c r="F14" s="23"/>
      <c r="G14" s="23"/>
    </row>
    <row r="15" ht="18" customHeight="1" spans="1:7">
      <c r="A15" s="34" t="s">
        <v>94</v>
      </c>
      <c r="B15" s="34" t="s">
        <v>95</v>
      </c>
      <c r="C15" s="23">
        <v>6132721.55</v>
      </c>
      <c r="D15" s="23">
        <v>5031721.55</v>
      </c>
      <c r="E15" s="23">
        <v>4749312</v>
      </c>
      <c r="F15" s="23">
        <v>282409.55</v>
      </c>
      <c r="G15" s="23">
        <v>1101000</v>
      </c>
    </row>
    <row r="16" ht="18" customHeight="1" spans="1:7">
      <c r="A16" s="117" t="s">
        <v>96</v>
      </c>
      <c r="B16" s="117" t="s">
        <v>162</v>
      </c>
      <c r="C16" s="23">
        <v>5436042.23</v>
      </c>
      <c r="D16" s="23">
        <v>5031721.55</v>
      </c>
      <c r="E16" s="23">
        <v>4749312</v>
      </c>
      <c r="F16" s="23">
        <v>282409.55</v>
      </c>
      <c r="G16" s="23">
        <v>404320.68</v>
      </c>
    </row>
    <row r="17" ht="18" customHeight="1" spans="1:7">
      <c r="A17" s="118" t="s">
        <v>97</v>
      </c>
      <c r="B17" s="118" t="s">
        <v>163</v>
      </c>
      <c r="C17" s="23">
        <v>5435042.23</v>
      </c>
      <c r="D17" s="23">
        <v>5031721.55</v>
      </c>
      <c r="E17" s="23">
        <v>4749312</v>
      </c>
      <c r="F17" s="23">
        <v>282409.55</v>
      </c>
      <c r="G17" s="23">
        <v>403320.68</v>
      </c>
    </row>
    <row r="18" ht="18" customHeight="1" spans="1:7">
      <c r="A18" s="118" t="s">
        <v>98</v>
      </c>
      <c r="B18" s="118" t="s">
        <v>164</v>
      </c>
      <c r="C18" s="23">
        <v>1000</v>
      </c>
      <c r="D18" s="23"/>
      <c r="E18" s="23"/>
      <c r="F18" s="23"/>
      <c r="G18" s="23">
        <v>1000</v>
      </c>
    </row>
    <row r="19" ht="18" customHeight="1" spans="1:7">
      <c r="A19" s="117" t="s">
        <v>99</v>
      </c>
      <c r="B19" s="117" t="s">
        <v>165</v>
      </c>
      <c r="C19" s="23">
        <v>241679.32</v>
      </c>
      <c r="D19" s="23"/>
      <c r="E19" s="23"/>
      <c r="F19" s="23"/>
      <c r="G19" s="23">
        <v>241679.32</v>
      </c>
    </row>
    <row r="20" ht="18" customHeight="1" spans="1:7">
      <c r="A20" s="118" t="s">
        <v>100</v>
      </c>
      <c r="B20" s="118" t="s">
        <v>166</v>
      </c>
      <c r="C20" s="23">
        <v>241679.32</v>
      </c>
      <c r="D20" s="23"/>
      <c r="E20" s="23"/>
      <c r="F20" s="23"/>
      <c r="G20" s="23">
        <v>241679.32</v>
      </c>
    </row>
    <row r="21" ht="18" customHeight="1" spans="1:7">
      <c r="A21" s="117" t="s">
        <v>101</v>
      </c>
      <c r="B21" s="117" t="s">
        <v>167</v>
      </c>
      <c r="C21" s="23">
        <v>385000</v>
      </c>
      <c r="D21" s="23"/>
      <c r="E21" s="23"/>
      <c r="F21" s="23"/>
      <c r="G21" s="23">
        <v>385000</v>
      </c>
    </row>
    <row r="22" ht="18" customHeight="1" spans="1:7">
      <c r="A22" s="118" t="s">
        <v>102</v>
      </c>
      <c r="B22" s="118" t="s">
        <v>167</v>
      </c>
      <c r="C22" s="23">
        <v>385000</v>
      </c>
      <c r="D22" s="23"/>
      <c r="E22" s="23"/>
      <c r="F22" s="23"/>
      <c r="G22" s="23">
        <v>385000</v>
      </c>
    </row>
    <row r="23" ht="18" customHeight="1" spans="1:7">
      <c r="A23" s="117" t="s">
        <v>103</v>
      </c>
      <c r="B23" s="117" t="s">
        <v>168</v>
      </c>
      <c r="C23" s="23">
        <v>70000</v>
      </c>
      <c r="D23" s="23"/>
      <c r="E23" s="23"/>
      <c r="F23" s="23"/>
      <c r="G23" s="23">
        <v>70000</v>
      </c>
    </row>
    <row r="24" ht="18" customHeight="1" spans="1:7">
      <c r="A24" s="118" t="s">
        <v>104</v>
      </c>
      <c r="B24" s="118" t="s">
        <v>168</v>
      </c>
      <c r="C24" s="23">
        <v>70000</v>
      </c>
      <c r="D24" s="23"/>
      <c r="E24" s="23"/>
      <c r="F24" s="23"/>
      <c r="G24" s="23">
        <v>70000</v>
      </c>
    </row>
    <row r="25" ht="18" customHeight="1" spans="1:7">
      <c r="A25" s="34" t="s">
        <v>105</v>
      </c>
      <c r="B25" s="34" t="s">
        <v>106</v>
      </c>
      <c r="C25" s="23">
        <v>208710.72</v>
      </c>
      <c r="D25" s="23">
        <v>208710.72</v>
      </c>
      <c r="E25" s="23">
        <v>208710.72</v>
      </c>
      <c r="F25" s="23"/>
      <c r="G25" s="23"/>
    </row>
    <row r="26" ht="18" customHeight="1" spans="1:7">
      <c r="A26" s="117" t="s">
        <v>107</v>
      </c>
      <c r="B26" s="117" t="s">
        <v>169</v>
      </c>
      <c r="C26" s="23">
        <v>208710.72</v>
      </c>
      <c r="D26" s="23">
        <v>208710.72</v>
      </c>
      <c r="E26" s="23">
        <v>208710.72</v>
      </c>
      <c r="F26" s="23"/>
      <c r="G26" s="23"/>
    </row>
    <row r="27" ht="18" customHeight="1" spans="1:7">
      <c r="A27" s="118" t="s">
        <v>108</v>
      </c>
      <c r="B27" s="118" t="s">
        <v>170</v>
      </c>
      <c r="C27" s="23">
        <v>208710.72</v>
      </c>
      <c r="D27" s="23">
        <v>208710.72</v>
      </c>
      <c r="E27" s="23">
        <v>208710.72</v>
      </c>
      <c r="F27" s="23"/>
      <c r="G27" s="23"/>
    </row>
    <row r="28" ht="18" customHeight="1" spans="1:7">
      <c r="A28" s="151" t="s">
        <v>109</v>
      </c>
      <c r="B28" s="152" t="s">
        <v>109</v>
      </c>
      <c r="C28" s="23">
        <v>6859923.52</v>
      </c>
      <c r="D28" s="23">
        <v>5758923.52</v>
      </c>
      <c r="E28" s="23">
        <v>5476513.97</v>
      </c>
      <c r="F28" s="23">
        <v>282409.55</v>
      </c>
      <c r="G28" s="23">
        <v>1101000</v>
      </c>
    </row>
  </sheetData>
  <mergeCells count="7">
    <mergeCell ref="A2:G2"/>
    <mergeCell ref="A3:E3"/>
    <mergeCell ref="A4:B4"/>
    <mergeCell ref="D4:F4"/>
    <mergeCell ref="A28:B28"/>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showZeros="0" workbookViewId="0">
      <selection activeCell="A1" sqref="A1"/>
    </sheetView>
  </sheetViews>
  <sheetFormatPr defaultColWidth="9.14285714285714" defaultRowHeight="14.25" customHeight="1" outlineLevelRow="6" outlineLevelCol="5"/>
  <cols>
    <col min="1" max="1" width="23.5714285714286" customWidth="1"/>
    <col min="2" max="6" width="22.847619047619" customWidth="1"/>
  </cols>
  <sheetData>
    <row r="1" ht="15" customHeight="1" spans="1:6">
      <c r="A1" s="138"/>
      <c r="B1" s="139"/>
      <c r="C1" s="62"/>
      <c r="F1" s="87" t="s">
        <v>171</v>
      </c>
    </row>
    <row r="2" ht="39" customHeight="1" spans="1:6">
      <c r="A2" s="127" t="str">
        <f>"2025"&amp;"年一般公共预算“三公”经费支出预算表"</f>
        <v>2025年一般公共预算“三公”经费支出预算表</v>
      </c>
      <c r="B2" s="51"/>
      <c r="C2" s="51"/>
      <c r="D2" s="51"/>
      <c r="E2" s="51"/>
      <c r="F2" s="51"/>
    </row>
    <row r="3" ht="18.75" customHeight="1" spans="1:6">
      <c r="A3" s="41" t="str">
        <f>"单位名称："&amp;"耿马傣族佤族自治县综合行政执法局"</f>
        <v>单位名称：耿马傣族佤族自治县综合行政执法局</v>
      </c>
      <c r="B3" s="139"/>
      <c r="C3" s="62"/>
      <c r="D3" s="30"/>
      <c r="F3" s="87" t="s">
        <v>172</v>
      </c>
    </row>
    <row r="4" ht="18.75" customHeight="1" spans="1:6">
      <c r="A4" s="10" t="s">
        <v>173</v>
      </c>
      <c r="B4" s="31" t="s">
        <v>174</v>
      </c>
      <c r="C4" s="12" t="s">
        <v>175</v>
      </c>
      <c r="D4" s="13"/>
      <c r="E4" s="14"/>
      <c r="F4" s="31" t="s">
        <v>176</v>
      </c>
    </row>
    <row r="5" ht="18.75" customHeight="1" spans="1:6">
      <c r="A5" s="17"/>
      <c r="B5" s="33"/>
      <c r="C5" s="66" t="s">
        <v>57</v>
      </c>
      <c r="D5" s="66" t="s">
        <v>177</v>
      </c>
      <c r="E5" s="66" t="s">
        <v>178</v>
      </c>
      <c r="F5" s="33"/>
    </row>
    <row r="6" ht="18.75" customHeight="1" spans="1:6">
      <c r="A6" s="140">
        <v>1</v>
      </c>
      <c r="B6" s="141">
        <v>2</v>
      </c>
      <c r="C6" s="142">
        <v>3</v>
      </c>
      <c r="D6" s="142">
        <v>4</v>
      </c>
      <c r="E6" s="142">
        <v>5</v>
      </c>
      <c r="F6" s="141">
        <v>6</v>
      </c>
    </row>
    <row r="7" ht="18.75" customHeight="1" spans="1:6">
      <c r="A7" s="143">
        <v>21000</v>
      </c>
      <c r="B7" s="143"/>
      <c r="C7" s="143">
        <v>20000</v>
      </c>
      <c r="D7" s="143"/>
      <c r="E7" s="143">
        <v>20000</v>
      </c>
      <c r="F7" s="143">
        <v>1000</v>
      </c>
    </row>
  </sheetData>
  <mergeCells count="6">
    <mergeCell ref="A2:F2"/>
    <mergeCell ref="A3:C3"/>
    <mergeCell ref="C4:E4"/>
    <mergeCell ref="A4:A5"/>
    <mergeCell ref="B4:B5"/>
    <mergeCell ref="F4:F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7"/>
  <sheetViews>
    <sheetView showZeros="0" topLeftCell="A16" workbookViewId="0">
      <selection activeCell="A1" sqref="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5"/>
      <c r="D1" s="126"/>
      <c r="E1" s="126"/>
      <c r="F1" s="126"/>
      <c r="G1" s="126"/>
      <c r="H1" s="67"/>
      <c r="I1" s="67"/>
      <c r="J1" s="67"/>
      <c r="K1" s="67"/>
      <c r="L1" s="67"/>
      <c r="M1" s="67"/>
      <c r="N1" s="30"/>
      <c r="O1" s="30"/>
      <c r="P1" s="30"/>
      <c r="Q1" s="67"/>
      <c r="U1" s="125"/>
      <c r="W1" s="38" t="s">
        <v>179</v>
      </c>
    </row>
    <row r="2" ht="39.75" customHeight="1" spans="1:23">
      <c r="A2" s="127" t="str">
        <f>"2025"&amp;"年部门基本支出预算表"</f>
        <v>2025年部门基本支出预算表</v>
      </c>
      <c r="B2" s="51"/>
      <c r="C2" s="51"/>
      <c r="D2" s="51"/>
      <c r="E2" s="51"/>
      <c r="F2" s="51"/>
      <c r="G2" s="51"/>
      <c r="H2" s="51"/>
      <c r="I2" s="51"/>
      <c r="J2" s="51"/>
      <c r="K2" s="51"/>
      <c r="L2" s="51"/>
      <c r="M2" s="51"/>
      <c r="N2" s="6"/>
      <c r="O2" s="6"/>
      <c r="P2" s="6"/>
      <c r="Q2" s="51"/>
      <c r="R2" s="51"/>
      <c r="S2" s="51"/>
      <c r="T2" s="51"/>
      <c r="U2" s="51"/>
      <c r="V2" s="51"/>
      <c r="W2" s="51"/>
    </row>
    <row r="3" ht="18.75" customHeight="1" spans="1:23">
      <c r="A3" s="7" t="str">
        <f>"单位名称："&amp;"耿马傣族佤族自治县综合行政执法局"</f>
        <v>单位名称：耿马傣族佤族自治县综合行政执法局</v>
      </c>
      <c r="B3" s="128"/>
      <c r="C3" s="128"/>
      <c r="D3" s="128"/>
      <c r="E3" s="128"/>
      <c r="F3" s="128"/>
      <c r="G3" s="128"/>
      <c r="H3" s="71"/>
      <c r="I3" s="71"/>
      <c r="J3" s="71"/>
      <c r="K3" s="71"/>
      <c r="L3" s="71"/>
      <c r="M3" s="71"/>
      <c r="N3" s="93"/>
      <c r="O3" s="93"/>
      <c r="P3" s="93"/>
      <c r="Q3" s="71"/>
      <c r="U3" s="125"/>
      <c r="W3" s="38" t="s">
        <v>172</v>
      </c>
    </row>
    <row r="4" ht="18" customHeight="1" spans="1:23">
      <c r="A4" s="10" t="s">
        <v>180</v>
      </c>
      <c r="B4" s="10" t="s">
        <v>181</v>
      </c>
      <c r="C4" s="10" t="s">
        <v>182</v>
      </c>
      <c r="D4" s="10" t="s">
        <v>183</v>
      </c>
      <c r="E4" s="10" t="s">
        <v>184</v>
      </c>
      <c r="F4" s="10" t="s">
        <v>185</v>
      </c>
      <c r="G4" s="10" t="s">
        <v>186</v>
      </c>
      <c r="H4" s="129" t="s">
        <v>187</v>
      </c>
      <c r="I4" s="64" t="s">
        <v>187</v>
      </c>
      <c r="J4" s="64"/>
      <c r="K4" s="64"/>
      <c r="L4" s="64"/>
      <c r="M4" s="64"/>
      <c r="N4" s="13"/>
      <c r="O4" s="13"/>
      <c r="P4" s="13"/>
      <c r="Q4" s="74" t="s">
        <v>61</v>
      </c>
      <c r="R4" s="64" t="s">
        <v>78</v>
      </c>
      <c r="S4" s="64"/>
      <c r="T4" s="64"/>
      <c r="U4" s="64"/>
      <c r="V4" s="64"/>
      <c r="W4" s="135"/>
    </row>
    <row r="5" ht="18" customHeight="1" spans="1:23">
      <c r="A5" s="15"/>
      <c r="B5" s="124"/>
      <c r="C5" s="15"/>
      <c r="D5" s="15"/>
      <c r="E5" s="15"/>
      <c r="F5" s="15"/>
      <c r="G5" s="15"/>
      <c r="H5" s="106" t="s">
        <v>188</v>
      </c>
      <c r="I5" s="129" t="s">
        <v>58</v>
      </c>
      <c r="J5" s="64"/>
      <c r="K5" s="64"/>
      <c r="L5" s="64"/>
      <c r="M5" s="135"/>
      <c r="N5" s="12" t="s">
        <v>189</v>
      </c>
      <c r="O5" s="13"/>
      <c r="P5" s="14"/>
      <c r="Q5" s="10" t="s">
        <v>61</v>
      </c>
      <c r="R5" s="129" t="s">
        <v>78</v>
      </c>
      <c r="S5" s="74" t="s">
        <v>64</v>
      </c>
      <c r="T5" s="64" t="s">
        <v>78</v>
      </c>
      <c r="U5" s="74" t="s">
        <v>66</v>
      </c>
      <c r="V5" s="74" t="s">
        <v>67</v>
      </c>
      <c r="W5" s="137" t="s">
        <v>68</v>
      </c>
    </row>
    <row r="6" ht="18.75" customHeight="1" spans="1:23">
      <c r="A6" s="32"/>
      <c r="B6" s="32"/>
      <c r="C6" s="32"/>
      <c r="D6" s="32"/>
      <c r="E6" s="32"/>
      <c r="F6" s="32"/>
      <c r="G6" s="32"/>
      <c r="H6" s="32"/>
      <c r="I6" s="136" t="s">
        <v>190</v>
      </c>
      <c r="J6" s="10" t="s">
        <v>191</v>
      </c>
      <c r="K6" s="10" t="s">
        <v>192</v>
      </c>
      <c r="L6" s="10" t="s">
        <v>193</v>
      </c>
      <c r="M6" s="10" t="s">
        <v>194</v>
      </c>
      <c r="N6" s="10" t="s">
        <v>58</v>
      </c>
      <c r="O6" s="10" t="s">
        <v>59</v>
      </c>
      <c r="P6" s="10" t="s">
        <v>60</v>
      </c>
      <c r="Q6" s="32"/>
      <c r="R6" s="10" t="s">
        <v>57</v>
      </c>
      <c r="S6" s="10" t="s">
        <v>64</v>
      </c>
      <c r="T6" s="10" t="s">
        <v>195</v>
      </c>
      <c r="U6" s="10" t="s">
        <v>66</v>
      </c>
      <c r="V6" s="10" t="s">
        <v>67</v>
      </c>
      <c r="W6" s="10" t="s">
        <v>68</v>
      </c>
    </row>
    <row r="7" ht="37.5" customHeight="1" spans="1:23">
      <c r="A7" s="109"/>
      <c r="B7" s="109"/>
      <c r="C7" s="109"/>
      <c r="D7" s="109"/>
      <c r="E7" s="109"/>
      <c r="F7" s="109"/>
      <c r="G7" s="109"/>
      <c r="H7" s="109"/>
      <c r="I7" s="92"/>
      <c r="J7" s="17" t="s">
        <v>196</v>
      </c>
      <c r="K7" s="17" t="s">
        <v>192</v>
      </c>
      <c r="L7" s="17" t="s">
        <v>193</v>
      </c>
      <c r="M7" s="17" t="s">
        <v>194</v>
      </c>
      <c r="N7" s="17" t="s">
        <v>192</v>
      </c>
      <c r="O7" s="17" t="s">
        <v>193</v>
      </c>
      <c r="P7" s="17" t="s">
        <v>194</v>
      </c>
      <c r="Q7" s="17" t="s">
        <v>61</v>
      </c>
      <c r="R7" s="17" t="s">
        <v>57</v>
      </c>
      <c r="S7" s="17" t="s">
        <v>64</v>
      </c>
      <c r="T7" s="17" t="s">
        <v>195</v>
      </c>
      <c r="U7" s="17" t="s">
        <v>66</v>
      </c>
      <c r="V7" s="17" t="s">
        <v>67</v>
      </c>
      <c r="W7" s="17" t="s">
        <v>68</v>
      </c>
    </row>
    <row r="8" ht="19.5" customHeight="1" spans="1:23">
      <c r="A8" s="130">
        <v>1</v>
      </c>
      <c r="B8" s="130">
        <v>2</v>
      </c>
      <c r="C8" s="130">
        <v>3</v>
      </c>
      <c r="D8" s="130">
        <v>4</v>
      </c>
      <c r="E8" s="130">
        <v>5</v>
      </c>
      <c r="F8" s="130">
        <v>6</v>
      </c>
      <c r="G8" s="130">
        <v>7</v>
      </c>
      <c r="H8" s="130">
        <v>8</v>
      </c>
      <c r="I8" s="130">
        <v>9</v>
      </c>
      <c r="J8" s="130">
        <v>10</v>
      </c>
      <c r="K8" s="130">
        <v>11</v>
      </c>
      <c r="L8" s="130">
        <v>12</v>
      </c>
      <c r="M8" s="130">
        <v>13</v>
      </c>
      <c r="N8" s="130">
        <v>14</v>
      </c>
      <c r="O8" s="130">
        <v>15</v>
      </c>
      <c r="P8" s="130">
        <v>16</v>
      </c>
      <c r="Q8" s="130">
        <v>17</v>
      </c>
      <c r="R8" s="130">
        <v>18</v>
      </c>
      <c r="S8" s="130">
        <v>19</v>
      </c>
      <c r="T8" s="130">
        <v>20</v>
      </c>
      <c r="U8" s="130">
        <v>21</v>
      </c>
      <c r="V8" s="130">
        <v>22</v>
      </c>
      <c r="W8" s="130">
        <v>23</v>
      </c>
    </row>
    <row r="9" ht="21" customHeight="1" spans="1:23">
      <c r="A9" s="131" t="s">
        <v>70</v>
      </c>
      <c r="B9" s="131"/>
      <c r="C9" s="131"/>
      <c r="D9" s="131"/>
      <c r="E9" s="131"/>
      <c r="F9" s="131"/>
      <c r="G9" s="131"/>
      <c r="H9" s="23">
        <v>5758923.52</v>
      </c>
      <c r="I9" s="23">
        <v>5758923.52</v>
      </c>
      <c r="J9" s="23"/>
      <c r="K9" s="23"/>
      <c r="L9" s="23">
        <v>5758923.52</v>
      </c>
      <c r="M9" s="23"/>
      <c r="N9" s="23"/>
      <c r="O9" s="23"/>
      <c r="P9" s="23"/>
      <c r="Q9" s="23"/>
      <c r="R9" s="23"/>
      <c r="S9" s="23"/>
      <c r="T9" s="23"/>
      <c r="U9" s="23"/>
      <c r="V9" s="23"/>
      <c r="W9" s="23"/>
    </row>
    <row r="10" ht="21" customHeight="1" spans="1:23">
      <c r="A10" s="132" t="s">
        <v>70</v>
      </c>
      <c r="B10" s="21"/>
      <c r="C10" s="21"/>
      <c r="D10" s="21"/>
      <c r="E10" s="21"/>
      <c r="F10" s="21"/>
      <c r="G10" s="21"/>
      <c r="H10" s="23">
        <v>5758923.52</v>
      </c>
      <c r="I10" s="23">
        <v>5758923.52</v>
      </c>
      <c r="J10" s="23"/>
      <c r="K10" s="23"/>
      <c r="L10" s="23">
        <v>5758923.52</v>
      </c>
      <c r="M10" s="23"/>
      <c r="N10" s="23"/>
      <c r="O10" s="23"/>
      <c r="P10" s="23"/>
      <c r="Q10" s="23"/>
      <c r="R10" s="23"/>
      <c r="S10" s="23"/>
      <c r="T10" s="23"/>
      <c r="U10" s="23"/>
      <c r="V10" s="23"/>
      <c r="W10" s="23"/>
    </row>
    <row r="11" ht="21" customHeight="1" spans="1:23">
      <c r="A11" s="132" t="s">
        <v>70</v>
      </c>
      <c r="B11" s="21" t="s">
        <v>197</v>
      </c>
      <c r="C11" s="21" t="s">
        <v>198</v>
      </c>
      <c r="D11" s="21" t="s">
        <v>97</v>
      </c>
      <c r="E11" s="21" t="s">
        <v>163</v>
      </c>
      <c r="F11" s="21" t="s">
        <v>199</v>
      </c>
      <c r="G11" s="21" t="s">
        <v>200</v>
      </c>
      <c r="H11" s="23">
        <v>663912</v>
      </c>
      <c r="I11" s="23">
        <v>663912</v>
      </c>
      <c r="J11" s="23"/>
      <c r="K11" s="23"/>
      <c r="L11" s="23">
        <v>663912</v>
      </c>
      <c r="M11" s="23"/>
      <c r="N11" s="23"/>
      <c r="O11" s="23"/>
      <c r="P11" s="23"/>
      <c r="Q11" s="23"/>
      <c r="R11" s="23"/>
      <c r="S11" s="23"/>
      <c r="T11" s="23"/>
      <c r="U11" s="23"/>
      <c r="V11" s="23"/>
      <c r="W11" s="23"/>
    </row>
    <row r="12" ht="21" customHeight="1" spans="1:23">
      <c r="A12" s="132" t="s">
        <v>70</v>
      </c>
      <c r="B12" s="21" t="s">
        <v>197</v>
      </c>
      <c r="C12" s="21" t="s">
        <v>198</v>
      </c>
      <c r="D12" s="21" t="s">
        <v>97</v>
      </c>
      <c r="E12" s="21" t="s">
        <v>163</v>
      </c>
      <c r="F12" s="21" t="s">
        <v>201</v>
      </c>
      <c r="G12" s="21" t="s">
        <v>202</v>
      </c>
      <c r="H12" s="23">
        <v>179100</v>
      </c>
      <c r="I12" s="23">
        <v>179100</v>
      </c>
      <c r="J12" s="23"/>
      <c r="K12" s="23"/>
      <c r="L12" s="23">
        <v>179100</v>
      </c>
      <c r="M12" s="23"/>
      <c r="N12" s="23"/>
      <c r="O12" s="23"/>
      <c r="P12" s="23"/>
      <c r="Q12" s="23"/>
      <c r="R12" s="23"/>
      <c r="S12" s="23"/>
      <c r="T12" s="23"/>
      <c r="U12" s="23"/>
      <c r="V12" s="23"/>
      <c r="W12" s="23"/>
    </row>
    <row r="13" ht="21" customHeight="1" spans="1:23">
      <c r="A13" s="132" t="s">
        <v>70</v>
      </c>
      <c r="B13" s="21" t="s">
        <v>197</v>
      </c>
      <c r="C13" s="21" t="s">
        <v>198</v>
      </c>
      <c r="D13" s="21" t="s">
        <v>97</v>
      </c>
      <c r="E13" s="21" t="s">
        <v>163</v>
      </c>
      <c r="F13" s="21" t="s">
        <v>201</v>
      </c>
      <c r="G13" s="21" t="s">
        <v>202</v>
      </c>
      <c r="H13" s="23">
        <v>777624</v>
      </c>
      <c r="I13" s="23">
        <v>777624</v>
      </c>
      <c r="J13" s="23"/>
      <c r="K13" s="23"/>
      <c r="L13" s="23">
        <v>777624</v>
      </c>
      <c r="M13" s="23"/>
      <c r="N13" s="23"/>
      <c r="O13" s="23"/>
      <c r="P13" s="23"/>
      <c r="Q13" s="23"/>
      <c r="R13" s="23"/>
      <c r="S13" s="23"/>
      <c r="T13" s="23"/>
      <c r="U13" s="23"/>
      <c r="V13" s="23"/>
      <c r="W13" s="23"/>
    </row>
    <row r="14" ht="21" customHeight="1" spans="1:23">
      <c r="A14" s="132" t="s">
        <v>70</v>
      </c>
      <c r="B14" s="21" t="s">
        <v>197</v>
      </c>
      <c r="C14" s="21" t="s">
        <v>198</v>
      </c>
      <c r="D14" s="21" t="s">
        <v>97</v>
      </c>
      <c r="E14" s="21" t="s">
        <v>163</v>
      </c>
      <c r="F14" s="21" t="s">
        <v>203</v>
      </c>
      <c r="G14" s="21" t="s">
        <v>204</v>
      </c>
      <c r="H14" s="23">
        <v>55326</v>
      </c>
      <c r="I14" s="23">
        <v>55326</v>
      </c>
      <c r="J14" s="23"/>
      <c r="K14" s="23"/>
      <c r="L14" s="23">
        <v>55326</v>
      </c>
      <c r="M14" s="23"/>
      <c r="N14" s="23"/>
      <c r="O14" s="23"/>
      <c r="P14" s="23"/>
      <c r="Q14" s="23"/>
      <c r="R14" s="23"/>
      <c r="S14" s="23"/>
      <c r="T14" s="23"/>
      <c r="U14" s="23"/>
      <c r="V14" s="23"/>
      <c r="W14" s="23"/>
    </row>
    <row r="15" ht="21" customHeight="1" spans="1:23">
      <c r="A15" s="132" t="s">
        <v>70</v>
      </c>
      <c r="B15" s="21" t="s">
        <v>205</v>
      </c>
      <c r="C15" s="21" t="s">
        <v>206</v>
      </c>
      <c r="D15" s="21" t="s">
        <v>97</v>
      </c>
      <c r="E15" s="21" t="s">
        <v>163</v>
      </c>
      <c r="F15" s="21" t="s">
        <v>203</v>
      </c>
      <c r="G15" s="21" t="s">
        <v>204</v>
      </c>
      <c r="H15" s="23">
        <v>297720</v>
      </c>
      <c r="I15" s="23">
        <v>297720</v>
      </c>
      <c r="J15" s="23"/>
      <c r="K15" s="23"/>
      <c r="L15" s="23">
        <v>297720</v>
      </c>
      <c r="M15" s="23"/>
      <c r="N15" s="23"/>
      <c r="O15" s="23"/>
      <c r="P15" s="23"/>
      <c r="Q15" s="23"/>
      <c r="R15" s="23"/>
      <c r="S15" s="23"/>
      <c r="T15" s="23"/>
      <c r="U15" s="23"/>
      <c r="V15" s="23"/>
      <c r="W15" s="23"/>
    </row>
    <row r="16" ht="21" customHeight="1" spans="1:23">
      <c r="A16" s="132" t="s">
        <v>70</v>
      </c>
      <c r="B16" s="21" t="s">
        <v>207</v>
      </c>
      <c r="C16" s="21" t="s">
        <v>208</v>
      </c>
      <c r="D16" s="21" t="s">
        <v>88</v>
      </c>
      <c r="E16" s="21" t="s">
        <v>158</v>
      </c>
      <c r="F16" s="21" t="s">
        <v>209</v>
      </c>
      <c r="G16" s="21" t="s">
        <v>210</v>
      </c>
      <c r="H16" s="23">
        <v>278280.96</v>
      </c>
      <c r="I16" s="23">
        <v>278280.96</v>
      </c>
      <c r="J16" s="23"/>
      <c r="K16" s="23"/>
      <c r="L16" s="23">
        <v>278280.96</v>
      </c>
      <c r="M16" s="23"/>
      <c r="N16" s="23"/>
      <c r="O16" s="23"/>
      <c r="P16" s="23"/>
      <c r="Q16" s="23"/>
      <c r="R16" s="23"/>
      <c r="S16" s="23"/>
      <c r="T16" s="23"/>
      <c r="U16" s="23"/>
      <c r="V16" s="23"/>
      <c r="W16" s="23"/>
    </row>
    <row r="17" ht="21" customHeight="1" spans="1:23">
      <c r="A17" s="132" t="s">
        <v>70</v>
      </c>
      <c r="B17" s="21" t="s">
        <v>207</v>
      </c>
      <c r="C17" s="21" t="s">
        <v>208</v>
      </c>
      <c r="D17" s="21" t="s">
        <v>211</v>
      </c>
      <c r="E17" s="21" t="s">
        <v>212</v>
      </c>
      <c r="F17" s="21" t="s">
        <v>213</v>
      </c>
      <c r="G17" s="21" t="s">
        <v>214</v>
      </c>
      <c r="H17" s="23"/>
      <c r="I17" s="23"/>
      <c r="J17" s="23"/>
      <c r="K17" s="23"/>
      <c r="L17" s="23"/>
      <c r="M17" s="23"/>
      <c r="N17" s="23"/>
      <c r="O17" s="23"/>
      <c r="P17" s="23"/>
      <c r="Q17" s="23"/>
      <c r="R17" s="23"/>
      <c r="S17" s="23"/>
      <c r="T17" s="23"/>
      <c r="U17" s="23"/>
      <c r="V17" s="23"/>
      <c r="W17" s="23"/>
    </row>
    <row r="18" ht="21" customHeight="1" spans="1:23">
      <c r="A18" s="132" t="s">
        <v>70</v>
      </c>
      <c r="B18" s="21" t="s">
        <v>207</v>
      </c>
      <c r="C18" s="21" t="s">
        <v>208</v>
      </c>
      <c r="D18" s="21" t="s">
        <v>92</v>
      </c>
      <c r="E18" s="21" t="s">
        <v>160</v>
      </c>
      <c r="F18" s="21" t="s">
        <v>215</v>
      </c>
      <c r="G18" s="21" t="s">
        <v>216</v>
      </c>
      <c r="H18" s="23">
        <v>123487.18</v>
      </c>
      <c r="I18" s="23">
        <v>123487.18</v>
      </c>
      <c r="J18" s="23"/>
      <c r="K18" s="23"/>
      <c r="L18" s="23">
        <v>123487.18</v>
      </c>
      <c r="M18" s="23"/>
      <c r="N18" s="23"/>
      <c r="O18" s="23"/>
      <c r="P18" s="23"/>
      <c r="Q18" s="23"/>
      <c r="R18" s="23"/>
      <c r="S18" s="23"/>
      <c r="T18" s="23"/>
      <c r="U18" s="23"/>
      <c r="V18" s="23"/>
      <c r="W18" s="23"/>
    </row>
    <row r="19" ht="21" customHeight="1" spans="1:23">
      <c r="A19" s="132" t="s">
        <v>70</v>
      </c>
      <c r="B19" s="21" t="s">
        <v>207</v>
      </c>
      <c r="C19" s="21" t="s">
        <v>208</v>
      </c>
      <c r="D19" s="21" t="s">
        <v>217</v>
      </c>
      <c r="E19" s="21" t="s">
        <v>218</v>
      </c>
      <c r="F19" s="21" t="s">
        <v>215</v>
      </c>
      <c r="G19" s="21" t="s">
        <v>216</v>
      </c>
      <c r="H19" s="23"/>
      <c r="I19" s="23"/>
      <c r="J19" s="23"/>
      <c r="K19" s="23"/>
      <c r="L19" s="23"/>
      <c r="M19" s="23"/>
      <c r="N19" s="23"/>
      <c r="O19" s="23"/>
      <c r="P19" s="23"/>
      <c r="Q19" s="23"/>
      <c r="R19" s="23"/>
      <c r="S19" s="23"/>
      <c r="T19" s="23"/>
      <c r="U19" s="23"/>
      <c r="V19" s="23"/>
      <c r="W19" s="23"/>
    </row>
    <row r="20" ht="21" customHeight="1" spans="1:23">
      <c r="A20" s="132" t="s">
        <v>70</v>
      </c>
      <c r="B20" s="21" t="s">
        <v>207</v>
      </c>
      <c r="C20" s="21" t="s">
        <v>208</v>
      </c>
      <c r="D20" s="21" t="s">
        <v>219</v>
      </c>
      <c r="E20" s="21" t="s">
        <v>220</v>
      </c>
      <c r="F20" s="21" t="s">
        <v>221</v>
      </c>
      <c r="G20" s="21" t="s">
        <v>222</v>
      </c>
      <c r="H20" s="23"/>
      <c r="I20" s="23"/>
      <c r="J20" s="23"/>
      <c r="K20" s="23"/>
      <c r="L20" s="23"/>
      <c r="M20" s="23"/>
      <c r="N20" s="23"/>
      <c r="O20" s="23"/>
      <c r="P20" s="23"/>
      <c r="Q20" s="23"/>
      <c r="R20" s="23"/>
      <c r="S20" s="23"/>
      <c r="T20" s="23"/>
      <c r="U20" s="23"/>
      <c r="V20" s="23"/>
      <c r="W20" s="23"/>
    </row>
    <row r="21" ht="21" customHeight="1" spans="1:23">
      <c r="A21" s="132" t="s">
        <v>70</v>
      </c>
      <c r="B21" s="21" t="s">
        <v>207</v>
      </c>
      <c r="C21" s="21" t="s">
        <v>208</v>
      </c>
      <c r="D21" s="21" t="s">
        <v>93</v>
      </c>
      <c r="E21" s="21" t="s">
        <v>161</v>
      </c>
      <c r="F21" s="21" t="s">
        <v>223</v>
      </c>
      <c r="G21" s="21" t="s">
        <v>224</v>
      </c>
      <c r="H21" s="23">
        <v>4788</v>
      </c>
      <c r="I21" s="23">
        <v>4788</v>
      </c>
      <c r="J21" s="23"/>
      <c r="K21" s="23"/>
      <c r="L21" s="23">
        <v>4788</v>
      </c>
      <c r="M21" s="23"/>
      <c r="N21" s="23"/>
      <c r="O21" s="23"/>
      <c r="P21" s="23"/>
      <c r="Q21" s="23"/>
      <c r="R21" s="23"/>
      <c r="S21" s="23"/>
      <c r="T21" s="23"/>
      <c r="U21" s="23"/>
      <c r="V21" s="23"/>
      <c r="W21" s="23"/>
    </row>
    <row r="22" ht="21" customHeight="1" spans="1:23">
      <c r="A22" s="132" t="s">
        <v>70</v>
      </c>
      <c r="B22" s="21" t="s">
        <v>207</v>
      </c>
      <c r="C22" s="21" t="s">
        <v>208</v>
      </c>
      <c r="D22" s="21" t="s">
        <v>93</v>
      </c>
      <c r="E22" s="21" t="s">
        <v>161</v>
      </c>
      <c r="F22" s="21" t="s">
        <v>223</v>
      </c>
      <c r="G22" s="21" t="s">
        <v>224</v>
      </c>
      <c r="H22" s="23">
        <v>3478.51</v>
      </c>
      <c r="I22" s="23">
        <v>3478.51</v>
      </c>
      <c r="J22" s="23"/>
      <c r="K22" s="23"/>
      <c r="L22" s="23">
        <v>3478.51</v>
      </c>
      <c r="M22" s="23"/>
      <c r="N22" s="23"/>
      <c r="O22" s="23"/>
      <c r="P22" s="23"/>
      <c r="Q22" s="23"/>
      <c r="R22" s="23"/>
      <c r="S22" s="23"/>
      <c r="T22" s="23"/>
      <c r="U22" s="23"/>
      <c r="V22" s="23"/>
      <c r="W22" s="23"/>
    </row>
    <row r="23" ht="21" customHeight="1" spans="1:23">
      <c r="A23" s="132" t="s">
        <v>70</v>
      </c>
      <c r="B23" s="21" t="s">
        <v>225</v>
      </c>
      <c r="C23" s="21" t="s">
        <v>170</v>
      </c>
      <c r="D23" s="21" t="s">
        <v>108</v>
      </c>
      <c r="E23" s="21" t="s">
        <v>170</v>
      </c>
      <c r="F23" s="21" t="s">
        <v>226</v>
      </c>
      <c r="G23" s="21" t="s">
        <v>170</v>
      </c>
      <c r="H23" s="23">
        <v>208710.72</v>
      </c>
      <c r="I23" s="23">
        <v>208710.72</v>
      </c>
      <c r="J23" s="23"/>
      <c r="K23" s="23"/>
      <c r="L23" s="23">
        <v>208710.72</v>
      </c>
      <c r="M23" s="23"/>
      <c r="N23" s="23"/>
      <c r="O23" s="23"/>
      <c r="P23" s="23"/>
      <c r="Q23" s="23"/>
      <c r="R23" s="23"/>
      <c r="S23" s="23"/>
      <c r="T23" s="23"/>
      <c r="U23" s="23"/>
      <c r="V23" s="23"/>
      <c r="W23" s="23"/>
    </row>
    <row r="24" ht="21" customHeight="1" spans="1:23">
      <c r="A24" s="132" t="s">
        <v>70</v>
      </c>
      <c r="B24" s="21" t="s">
        <v>227</v>
      </c>
      <c r="C24" s="21" t="s">
        <v>228</v>
      </c>
      <c r="D24" s="21" t="s">
        <v>97</v>
      </c>
      <c r="E24" s="21" t="s">
        <v>163</v>
      </c>
      <c r="F24" s="21" t="s">
        <v>229</v>
      </c>
      <c r="G24" s="21" t="s">
        <v>176</v>
      </c>
      <c r="H24" s="23">
        <v>1000</v>
      </c>
      <c r="I24" s="23">
        <v>1000</v>
      </c>
      <c r="J24" s="23"/>
      <c r="K24" s="23"/>
      <c r="L24" s="23">
        <v>1000</v>
      </c>
      <c r="M24" s="23"/>
      <c r="N24" s="23"/>
      <c r="O24" s="23"/>
      <c r="P24" s="23"/>
      <c r="Q24" s="23"/>
      <c r="R24" s="23"/>
      <c r="S24" s="23"/>
      <c r="T24" s="23"/>
      <c r="U24" s="23"/>
      <c r="V24" s="23"/>
      <c r="W24" s="23"/>
    </row>
    <row r="25" ht="21" customHeight="1" spans="1:23">
      <c r="A25" s="132" t="s">
        <v>70</v>
      </c>
      <c r="B25" s="21" t="s">
        <v>230</v>
      </c>
      <c r="C25" s="21" t="s">
        <v>231</v>
      </c>
      <c r="D25" s="21" t="s">
        <v>97</v>
      </c>
      <c r="E25" s="21" t="s">
        <v>163</v>
      </c>
      <c r="F25" s="21" t="s">
        <v>232</v>
      </c>
      <c r="G25" s="21" t="s">
        <v>233</v>
      </c>
      <c r="H25" s="23">
        <v>5000</v>
      </c>
      <c r="I25" s="23">
        <v>5000</v>
      </c>
      <c r="J25" s="23"/>
      <c r="K25" s="23"/>
      <c r="L25" s="23">
        <v>5000</v>
      </c>
      <c r="M25" s="23"/>
      <c r="N25" s="23"/>
      <c r="O25" s="23"/>
      <c r="P25" s="23"/>
      <c r="Q25" s="23"/>
      <c r="R25" s="23"/>
      <c r="S25" s="23"/>
      <c r="T25" s="23"/>
      <c r="U25" s="23"/>
      <c r="V25" s="23"/>
      <c r="W25" s="23"/>
    </row>
    <row r="26" ht="21" customHeight="1" spans="1:23">
      <c r="A26" s="132" t="s">
        <v>70</v>
      </c>
      <c r="B26" s="21" t="s">
        <v>230</v>
      </c>
      <c r="C26" s="21" t="s">
        <v>231</v>
      </c>
      <c r="D26" s="21" t="s">
        <v>97</v>
      </c>
      <c r="E26" s="21" t="s">
        <v>163</v>
      </c>
      <c r="F26" s="21" t="s">
        <v>234</v>
      </c>
      <c r="G26" s="21" t="s">
        <v>235</v>
      </c>
      <c r="H26" s="23">
        <v>600</v>
      </c>
      <c r="I26" s="23">
        <v>600</v>
      </c>
      <c r="J26" s="23"/>
      <c r="K26" s="23"/>
      <c r="L26" s="23">
        <v>600</v>
      </c>
      <c r="M26" s="23"/>
      <c r="N26" s="23"/>
      <c r="O26" s="23"/>
      <c r="P26" s="23"/>
      <c r="Q26" s="23"/>
      <c r="R26" s="23"/>
      <c r="S26" s="23"/>
      <c r="T26" s="23"/>
      <c r="U26" s="23"/>
      <c r="V26" s="23"/>
      <c r="W26" s="23"/>
    </row>
    <row r="27" ht="21" customHeight="1" spans="1:23">
      <c r="A27" s="132" t="s">
        <v>70</v>
      </c>
      <c r="B27" s="21" t="s">
        <v>230</v>
      </c>
      <c r="C27" s="21" t="s">
        <v>231</v>
      </c>
      <c r="D27" s="21" t="s">
        <v>97</v>
      </c>
      <c r="E27" s="21" t="s">
        <v>163</v>
      </c>
      <c r="F27" s="21" t="s">
        <v>236</v>
      </c>
      <c r="G27" s="21" t="s">
        <v>237</v>
      </c>
      <c r="H27" s="23">
        <v>600</v>
      </c>
      <c r="I27" s="23">
        <v>600</v>
      </c>
      <c r="J27" s="23"/>
      <c r="K27" s="23"/>
      <c r="L27" s="23">
        <v>600</v>
      </c>
      <c r="M27" s="23"/>
      <c r="N27" s="23"/>
      <c r="O27" s="23"/>
      <c r="P27" s="23"/>
      <c r="Q27" s="23"/>
      <c r="R27" s="23"/>
      <c r="S27" s="23"/>
      <c r="T27" s="23"/>
      <c r="U27" s="23"/>
      <c r="V27" s="23"/>
      <c r="W27" s="23"/>
    </row>
    <row r="28" ht="21" customHeight="1" spans="1:23">
      <c r="A28" s="132" t="s">
        <v>70</v>
      </c>
      <c r="B28" s="21" t="s">
        <v>230</v>
      </c>
      <c r="C28" s="21" t="s">
        <v>231</v>
      </c>
      <c r="D28" s="21" t="s">
        <v>97</v>
      </c>
      <c r="E28" s="21" t="s">
        <v>163</v>
      </c>
      <c r="F28" s="21" t="s">
        <v>238</v>
      </c>
      <c r="G28" s="21" t="s">
        <v>239</v>
      </c>
      <c r="H28" s="23">
        <v>2000</v>
      </c>
      <c r="I28" s="23">
        <v>2000</v>
      </c>
      <c r="J28" s="23"/>
      <c r="K28" s="23"/>
      <c r="L28" s="23">
        <v>2000</v>
      </c>
      <c r="M28" s="23"/>
      <c r="N28" s="23"/>
      <c r="O28" s="23"/>
      <c r="P28" s="23"/>
      <c r="Q28" s="23"/>
      <c r="R28" s="23"/>
      <c r="S28" s="23"/>
      <c r="T28" s="23"/>
      <c r="U28" s="23"/>
      <c r="V28" s="23"/>
      <c r="W28" s="23"/>
    </row>
    <row r="29" ht="21" customHeight="1" spans="1:23">
      <c r="A29" s="132" t="s">
        <v>70</v>
      </c>
      <c r="B29" s="21" t="s">
        <v>230</v>
      </c>
      <c r="C29" s="21" t="s">
        <v>231</v>
      </c>
      <c r="D29" s="21" t="s">
        <v>97</v>
      </c>
      <c r="E29" s="21" t="s">
        <v>163</v>
      </c>
      <c r="F29" s="21" t="s">
        <v>240</v>
      </c>
      <c r="G29" s="21" t="s">
        <v>241</v>
      </c>
      <c r="H29" s="23">
        <v>46800</v>
      </c>
      <c r="I29" s="23">
        <v>46800</v>
      </c>
      <c r="J29" s="23"/>
      <c r="K29" s="23"/>
      <c r="L29" s="23">
        <v>46800</v>
      </c>
      <c r="M29" s="23"/>
      <c r="N29" s="23"/>
      <c r="O29" s="23"/>
      <c r="P29" s="23"/>
      <c r="Q29" s="23"/>
      <c r="R29" s="23"/>
      <c r="S29" s="23"/>
      <c r="T29" s="23"/>
      <c r="U29" s="23"/>
      <c r="V29" s="23"/>
      <c r="W29" s="23"/>
    </row>
    <row r="30" ht="21" customHeight="1" spans="1:23">
      <c r="A30" s="132" t="s">
        <v>70</v>
      </c>
      <c r="B30" s="21" t="s">
        <v>242</v>
      </c>
      <c r="C30" s="21" t="s">
        <v>243</v>
      </c>
      <c r="D30" s="21" t="s">
        <v>97</v>
      </c>
      <c r="E30" s="21" t="s">
        <v>163</v>
      </c>
      <c r="F30" s="21" t="s">
        <v>244</v>
      </c>
      <c r="G30" s="21" t="s">
        <v>243</v>
      </c>
      <c r="H30" s="23">
        <v>28830.72</v>
      </c>
      <c r="I30" s="23">
        <v>28830.72</v>
      </c>
      <c r="J30" s="23"/>
      <c r="K30" s="23"/>
      <c r="L30" s="23">
        <v>28830.72</v>
      </c>
      <c r="M30" s="23"/>
      <c r="N30" s="23"/>
      <c r="O30" s="23"/>
      <c r="P30" s="23"/>
      <c r="Q30" s="23"/>
      <c r="R30" s="23"/>
      <c r="S30" s="23"/>
      <c r="T30" s="23"/>
      <c r="U30" s="23"/>
      <c r="V30" s="23"/>
      <c r="W30" s="23"/>
    </row>
    <row r="31" ht="21" customHeight="1" spans="1:23">
      <c r="A31" s="132" t="s">
        <v>70</v>
      </c>
      <c r="B31" s="21" t="s">
        <v>245</v>
      </c>
      <c r="C31" s="21" t="s">
        <v>246</v>
      </c>
      <c r="D31" s="21" t="s">
        <v>97</v>
      </c>
      <c r="E31" s="21" t="s">
        <v>163</v>
      </c>
      <c r="F31" s="21" t="s">
        <v>247</v>
      </c>
      <c r="G31" s="21" t="s">
        <v>246</v>
      </c>
      <c r="H31" s="23">
        <v>20000</v>
      </c>
      <c r="I31" s="23">
        <v>20000</v>
      </c>
      <c r="J31" s="23"/>
      <c r="K31" s="23"/>
      <c r="L31" s="23">
        <v>20000</v>
      </c>
      <c r="M31" s="23"/>
      <c r="N31" s="23"/>
      <c r="O31" s="23"/>
      <c r="P31" s="23"/>
      <c r="Q31" s="23"/>
      <c r="R31" s="23"/>
      <c r="S31" s="23"/>
      <c r="T31" s="23"/>
      <c r="U31" s="23"/>
      <c r="V31" s="23"/>
      <c r="W31" s="23"/>
    </row>
    <row r="32" ht="21" customHeight="1" spans="1:23">
      <c r="A32" s="132" t="s">
        <v>70</v>
      </c>
      <c r="B32" s="21" t="s">
        <v>248</v>
      </c>
      <c r="C32" s="21" t="s">
        <v>249</v>
      </c>
      <c r="D32" s="21" t="s">
        <v>97</v>
      </c>
      <c r="E32" s="21" t="s">
        <v>163</v>
      </c>
      <c r="F32" s="21" t="s">
        <v>250</v>
      </c>
      <c r="G32" s="21" t="s">
        <v>251</v>
      </c>
      <c r="H32" s="23">
        <v>144000</v>
      </c>
      <c r="I32" s="23">
        <v>144000</v>
      </c>
      <c r="J32" s="23"/>
      <c r="K32" s="23"/>
      <c r="L32" s="23">
        <v>144000</v>
      </c>
      <c r="M32" s="23"/>
      <c r="N32" s="23"/>
      <c r="O32" s="23"/>
      <c r="P32" s="23"/>
      <c r="Q32" s="23"/>
      <c r="R32" s="23"/>
      <c r="S32" s="23"/>
      <c r="T32" s="23"/>
      <c r="U32" s="23"/>
      <c r="V32" s="23"/>
      <c r="W32" s="23"/>
    </row>
    <row r="33" ht="21" customHeight="1" spans="1:23">
      <c r="A33" s="132" t="s">
        <v>70</v>
      </c>
      <c r="B33" s="21" t="s">
        <v>252</v>
      </c>
      <c r="C33" s="21" t="s">
        <v>253</v>
      </c>
      <c r="D33" s="21" t="s">
        <v>97</v>
      </c>
      <c r="E33" s="21" t="s">
        <v>163</v>
      </c>
      <c r="F33" s="21" t="s">
        <v>254</v>
      </c>
      <c r="G33" s="21" t="s">
        <v>255</v>
      </c>
      <c r="H33" s="23">
        <v>33578.83</v>
      </c>
      <c r="I33" s="23">
        <v>33578.83</v>
      </c>
      <c r="J33" s="23"/>
      <c r="K33" s="23"/>
      <c r="L33" s="23">
        <v>33578.83</v>
      </c>
      <c r="M33" s="23"/>
      <c r="N33" s="23"/>
      <c r="O33" s="23"/>
      <c r="P33" s="23"/>
      <c r="Q33" s="23"/>
      <c r="R33" s="23"/>
      <c r="S33" s="23"/>
      <c r="T33" s="23"/>
      <c r="U33" s="23"/>
      <c r="V33" s="23"/>
      <c r="W33" s="23"/>
    </row>
    <row r="34" ht="21" customHeight="1" spans="1:23">
      <c r="A34" s="132" t="s">
        <v>70</v>
      </c>
      <c r="B34" s="21" t="s">
        <v>256</v>
      </c>
      <c r="C34" s="21" t="s">
        <v>257</v>
      </c>
      <c r="D34" s="21" t="s">
        <v>87</v>
      </c>
      <c r="E34" s="21" t="s">
        <v>157</v>
      </c>
      <c r="F34" s="21" t="s">
        <v>258</v>
      </c>
      <c r="G34" s="21" t="s">
        <v>259</v>
      </c>
      <c r="H34" s="23">
        <v>108456.6</v>
      </c>
      <c r="I34" s="23">
        <v>108456.6</v>
      </c>
      <c r="J34" s="23"/>
      <c r="K34" s="23"/>
      <c r="L34" s="23">
        <v>108456.6</v>
      </c>
      <c r="M34" s="23"/>
      <c r="N34" s="23"/>
      <c r="O34" s="23"/>
      <c r="P34" s="23"/>
      <c r="Q34" s="23"/>
      <c r="R34" s="23"/>
      <c r="S34" s="23"/>
      <c r="T34" s="23"/>
      <c r="U34" s="23"/>
      <c r="V34" s="23"/>
      <c r="W34" s="23"/>
    </row>
    <row r="35" ht="21" customHeight="1" spans="1:23">
      <c r="A35" s="132" t="s">
        <v>70</v>
      </c>
      <c r="B35" s="21" t="s">
        <v>260</v>
      </c>
      <c r="C35" s="21" t="s">
        <v>261</v>
      </c>
      <c r="D35" s="21" t="s">
        <v>97</v>
      </c>
      <c r="E35" s="21" t="s">
        <v>163</v>
      </c>
      <c r="F35" s="21" t="s">
        <v>262</v>
      </c>
      <c r="G35" s="21" t="s">
        <v>263</v>
      </c>
      <c r="H35" s="23">
        <v>2775630</v>
      </c>
      <c r="I35" s="23">
        <v>2775630</v>
      </c>
      <c r="J35" s="23"/>
      <c r="K35" s="23"/>
      <c r="L35" s="23">
        <v>2775630</v>
      </c>
      <c r="M35" s="23"/>
      <c r="N35" s="23"/>
      <c r="O35" s="23"/>
      <c r="P35" s="23"/>
      <c r="Q35" s="23"/>
      <c r="R35" s="23"/>
      <c r="S35" s="23"/>
      <c r="T35" s="23"/>
      <c r="U35" s="23"/>
      <c r="V35" s="23"/>
      <c r="W35" s="23"/>
    </row>
    <row r="36" ht="21" customHeight="1" spans="1:23">
      <c r="A36" s="132" t="s">
        <v>70</v>
      </c>
      <c r="B36" s="21" t="s">
        <v>207</v>
      </c>
      <c r="C36" s="21" t="s">
        <v>208</v>
      </c>
      <c r="D36" s="21" t="s">
        <v>92</v>
      </c>
      <c r="E36" s="21" t="s">
        <v>160</v>
      </c>
      <c r="F36" s="21" t="s">
        <v>264</v>
      </c>
      <c r="G36" s="21" t="s">
        <v>265</v>
      </c>
      <c r="H36" s="23"/>
      <c r="I36" s="23"/>
      <c r="J36" s="23"/>
      <c r="K36" s="23"/>
      <c r="L36" s="23"/>
      <c r="M36" s="23"/>
      <c r="N36" s="23"/>
      <c r="O36" s="23"/>
      <c r="P36" s="23"/>
      <c r="Q36" s="23"/>
      <c r="R36" s="23"/>
      <c r="S36" s="23"/>
      <c r="T36" s="23"/>
      <c r="U36" s="23"/>
      <c r="V36" s="23"/>
      <c r="W36" s="23"/>
    </row>
    <row r="37" ht="21" customHeight="1" spans="1:23">
      <c r="A37" s="35" t="s">
        <v>109</v>
      </c>
      <c r="B37" s="133"/>
      <c r="C37" s="133"/>
      <c r="D37" s="133"/>
      <c r="E37" s="133"/>
      <c r="F37" s="133"/>
      <c r="G37" s="134"/>
      <c r="H37" s="23">
        <v>5758923.52</v>
      </c>
      <c r="I37" s="23">
        <v>5758923.52</v>
      </c>
      <c r="J37" s="23"/>
      <c r="K37" s="23"/>
      <c r="L37" s="23">
        <v>5758923.52</v>
      </c>
      <c r="M37" s="23"/>
      <c r="N37" s="23"/>
      <c r="O37" s="23"/>
      <c r="P37" s="23"/>
      <c r="Q37" s="23"/>
      <c r="R37" s="23"/>
      <c r="S37" s="23"/>
      <c r="T37" s="23"/>
      <c r="U37" s="23"/>
      <c r="V37" s="23"/>
      <c r="W37" s="23"/>
    </row>
  </sheetData>
  <mergeCells count="30">
    <mergeCell ref="A2:W2"/>
    <mergeCell ref="A3:G3"/>
    <mergeCell ref="H4:W4"/>
    <mergeCell ref="I5:M5"/>
    <mergeCell ref="N5:P5"/>
    <mergeCell ref="R5:W5"/>
    <mergeCell ref="A37:G37"/>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2"/>
  <sheetViews>
    <sheetView showZeros="0" topLeftCell="A22" workbookViewId="0">
      <selection activeCell="A1" sqref="A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9" t="s">
        <v>266</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"单位名称："&amp;"耿马傣族佤族自治县综合行政执法局"</f>
        <v>单位名称：耿马傣族佤族自治县综合行政执法局</v>
      </c>
      <c r="B3" s="8"/>
      <c r="C3" s="8"/>
      <c r="D3" s="8"/>
      <c r="E3" s="8"/>
      <c r="F3" s="8"/>
      <c r="G3" s="8"/>
      <c r="H3" s="8"/>
      <c r="I3" s="9"/>
      <c r="J3" s="9"/>
      <c r="K3" s="9"/>
      <c r="L3" s="9"/>
      <c r="M3" s="9"/>
      <c r="N3" s="9"/>
      <c r="O3" s="9"/>
      <c r="P3" s="9"/>
      <c r="Q3" s="9"/>
      <c r="R3" s="1"/>
      <c r="S3" s="1"/>
      <c r="T3" s="1"/>
      <c r="U3" s="3"/>
      <c r="V3" s="1"/>
      <c r="W3" s="39" t="s">
        <v>172</v>
      </c>
    </row>
    <row r="4" ht="18.75" customHeight="1" spans="1:23">
      <c r="A4" s="10" t="s">
        <v>267</v>
      </c>
      <c r="B4" s="11" t="s">
        <v>181</v>
      </c>
      <c r="C4" s="10" t="s">
        <v>182</v>
      </c>
      <c r="D4" s="10" t="s">
        <v>268</v>
      </c>
      <c r="E4" s="11" t="s">
        <v>183</v>
      </c>
      <c r="F4" s="11" t="s">
        <v>184</v>
      </c>
      <c r="G4" s="11" t="s">
        <v>269</v>
      </c>
      <c r="H4" s="11" t="s">
        <v>270</v>
      </c>
      <c r="I4" s="31" t="s">
        <v>55</v>
      </c>
      <c r="J4" s="12" t="s">
        <v>271</v>
      </c>
      <c r="K4" s="13"/>
      <c r="L4" s="13"/>
      <c r="M4" s="14"/>
      <c r="N4" s="12" t="s">
        <v>189</v>
      </c>
      <c r="O4" s="13"/>
      <c r="P4" s="14"/>
      <c r="Q4" s="11" t="s">
        <v>61</v>
      </c>
      <c r="R4" s="12" t="s">
        <v>78</v>
      </c>
      <c r="S4" s="13"/>
      <c r="T4" s="13"/>
      <c r="U4" s="13"/>
      <c r="V4" s="13"/>
      <c r="W4" s="14"/>
    </row>
    <row r="5" ht="18.75" customHeight="1" spans="1:23">
      <c r="A5" s="15"/>
      <c r="B5" s="32"/>
      <c r="C5" s="15"/>
      <c r="D5" s="15"/>
      <c r="E5" s="16"/>
      <c r="F5" s="16"/>
      <c r="G5" s="16"/>
      <c r="H5" s="16"/>
      <c r="I5" s="32"/>
      <c r="J5" s="121" t="s">
        <v>58</v>
      </c>
      <c r="K5" s="122"/>
      <c r="L5" s="11" t="s">
        <v>59</v>
      </c>
      <c r="M5" s="11" t="s">
        <v>60</v>
      </c>
      <c r="N5" s="11" t="s">
        <v>58</v>
      </c>
      <c r="O5" s="11" t="s">
        <v>59</v>
      </c>
      <c r="P5" s="11" t="s">
        <v>60</v>
      </c>
      <c r="Q5" s="16"/>
      <c r="R5" s="11" t="s">
        <v>57</v>
      </c>
      <c r="S5" s="10" t="s">
        <v>64</v>
      </c>
      <c r="T5" s="10" t="s">
        <v>195</v>
      </c>
      <c r="U5" s="10" t="s">
        <v>66</v>
      </c>
      <c r="V5" s="10" t="s">
        <v>67</v>
      </c>
      <c r="W5" s="10" t="s">
        <v>68</v>
      </c>
    </row>
    <row r="6" ht="18.75" customHeight="1" spans="1:23">
      <c r="A6" s="32"/>
      <c r="B6" s="32"/>
      <c r="C6" s="32"/>
      <c r="D6" s="32"/>
      <c r="E6" s="32"/>
      <c r="F6" s="32"/>
      <c r="G6" s="32"/>
      <c r="H6" s="32"/>
      <c r="I6" s="32"/>
      <c r="J6" s="123" t="s">
        <v>57</v>
      </c>
      <c r="K6" s="94"/>
      <c r="L6" s="32"/>
      <c r="M6" s="32"/>
      <c r="N6" s="32"/>
      <c r="O6" s="32"/>
      <c r="P6" s="32"/>
      <c r="Q6" s="32"/>
      <c r="R6" s="32"/>
      <c r="S6" s="124"/>
      <c r="T6" s="124"/>
      <c r="U6" s="124"/>
      <c r="V6" s="124"/>
      <c r="W6" s="124"/>
    </row>
    <row r="7" ht="18.75" customHeight="1" spans="1:23">
      <c r="A7" s="17"/>
      <c r="B7" s="33"/>
      <c r="C7" s="17"/>
      <c r="D7" s="17"/>
      <c r="E7" s="18"/>
      <c r="F7" s="18"/>
      <c r="G7" s="18"/>
      <c r="H7" s="18"/>
      <c r="I7" s="33"/>
      <c r="J7" s="46" t="s">
        <v>57</v>
      </c>
      <c r="K7" s="46" t="s">
        <v>272</v>
      </c>
      <c r="L7" s="18"/>
      <c r="M7" s="18"/>
      <c r="N7" s="18"/>
      <c r="O7" s="18"/>
      <c r="P7" s="18"/>
      <c r="Q7" s="18"/>
      <c r="R7" s="18"/>
      <c r="S7" s="18"/>
      <c r="T7" s="18"/>
      <c r="U7" s="33"/>
      <c r="V7" s="18"/>
      <c r="W7" s="18"/>
    </row>
    <row r="8" ht="18.75" customHeight="1" spans="1:23">
      <c r="A8" s="119">
        <v>1</v>
      </c>
      <c r="B8" s="119">
        <v>2</v>
      </c>
      <c r="C8" s="119">
        <v>3</v>
      </c>
      <c r="D8" s="119">
        <v>4</v>
      </c>
      <c r="E8" s="119">
        <v>5</v>
      </c>
      <c r="F8" s="119">
        <v>6</v>
      </c>
      <c r="G8" s="119">
        <v>7</v>
      </c>
      <c r="H8" s="119">
        <v>8</v>
      </c>
      <c r="I8" s="119">
        <v>9</v>
      </c>
      <c r="J8" s="119">
        <v>10</v>
      </c>
      <c r="K8" s="119">
        <v>11</v>
      </c>
      <c r="L8" s="119">
        <v>12</v>
      </c>
      <c r="M8" s="119">
        <v>13</v>
      </c>
      <c r="N8" s="119">
        <v>14</v>
      </c>
      <c r="O8" s="119">
        <v>15</v>
      </c>
      <c r="P8" s="119">
        <v>16</v>
      </c>
      <c r="Q8" s="119">
        <v>17</v>
      </c>
      <c r="R8" s="119">
        <v>18</v>
      </c>
      <c r="S8" s="119">
        <v>19</v>
      </c>
      <c r="T8" s="119">
        <v>20</v>
      </c>
      <c r="U8" s="119">
        <v>21</v>
      </c>
      <c r="V8" s="119">
        <v>22</v>
      </c>
      <c r="W8" s="119">
        <v>23</v>
      </c>
    </row>
    <row r="9" ht="18.75" customHeight="1" spans="1:23">
      <c r="A9" s="21"/>
      <c r="B9" s="21"/>
      <c r="C9" s="21" t="s">
        <v>273</v>
      </c>
      <c r="D9" s="21"/>
      <c r="E9" s="21"/>
      <c r="F9" s="21"/>
      <c r="G9" s="21"/>
      <c r="H9" s="21"/>
      <c r="I9" s="23">
        <v>1000</v>
      </c>
      <c r="J9" s="23">
        <v>1000</v>
      </c>
      <c r="K9" s="23">
        <v>1000</v>
      </c>
      <c r="L9" s="23"/>
      <c r="M9" s="23"/>
      <c r="N9" s="23"/>
      <c r="O9" s="23"/>
      <c r="P9" s="23"/>
      <c r="Q9" s="23"/>
      <c r="R9" s="23"/>
      <c r="S9" s="23"/>
      <c r="T9" s="23"/>
      <c r="U9" s="23"/>
      <c r="V9" s="23"/>
      <c r="W9" s="23"/>
    </row>
    <row r="10" ht="18.75" customHeight="1" spans="1:23">
      <c r="A10" s="120" t="s">
        <v>274</v>
      </c>
      <c r="B10" s="120" t="s">
        <v>275</v>
      </c>
      <c r="C10" s="21" t="s">
        <v>273</v>
      </c>
      <c r="D10" s="120" t="s">
        <v>70</v>
      </c>
      <c r="E10" s="120" t="s">
        <v>98</v>
      </c>
      <c r="F10" s="120" t="s">
        <v>164</v>
      </c>
      <c r="G10" s="120" t="s">
        <v>262</v>
      </c>
      <c r="H10" s="120" t="s">
        <v>263</v>
      </c>
      <c r="I10" s="23">
        <v>1000</v>
      </c>
      <c r="J10" s="23">
        <v>1000</v>
      </c>
      <c r="K10" s="23">
        <v>1000</v>
      </c>
      <c r="L10" s="23"/>
      <c r="M10" s="23"/>
      <c r="N10" s="23"/>
      <c r="O10" s="23"/>
      <c r="P10" s="23"/>
      <c r="Q10" s="23"/>
      <c r="R10" s="23"/>
      <c r="S10" s="23"/>
      <c r="T10" s="23"/>
      <c r="U10" s="23"/>
      <c r="V10" s="23"/>
      <c r="W10" s="23"/>
    </row>
    <row r="11" ht="18.75" customHeight="1" spans="1:23">
      <c r="A11" s="25"/>
      <c r="B11" s="25"/>
      <c r="C11" s="21" t="s">
        <v>276</v>
      </c>
      <c r="D11" s="25"/>
      <c r="E11" s="25"/>
      <c r="F11" s="25"/>
      <c r="G11" s="25"/>
      <c r="H11" s="25"/>
      <c r="I11" s="23">
        <v>70000</v>
      </c>
      <c r="J11" s="23">
        <v>70000</v>
      </c>
      <c r="K11" s="23">
        <v>70000</v>
      </c>
      <c r="L11" s="23"/>
      <c r="M11" s="23"/>
      <c r="N11" s="23"/>
      <c r="O11" s="23"/>
      <c r="P11" s="23"/>
      <c r="Q11" s="23"/>
      <c r="R11" s="23"/>
      <c r="S11" s="23"/>
      <c r="T11" s="23"/>
      <c r="U11" s="23"/>
      <c r="V11" s="23"/>
      <c r="W11" s="23"/>
    </row>
    <row r="12" ht="18.75" customHeight="1" spans="1:23">
      <c r="A12" s="120" t="s">
        <v>277</v>
      </c>
      <c r="B12" s="120" t="s">
        <v>278</v>
      </c>
      <c r="C12" s="21" t="s">
        <v>276</v>
      </c>
      <c r="D12" s="120" t="s">
        <v>70</v>
      </c>
      <c r="E12" s="120" t="s">
        <v>104</v>
      </c>
      <c r="F12" s="120" t="s">
        <v>168</v>
      </c>
      <c r="G12" s="120" t="s">
        <v>240</v>
      </c>
      <c r="H12" s="120" t="s">
        <v>241</v>
      </c>
      <c r="I12" s="23">
        <v>70000</v>
      </c>
      <c r="J12" s="23">
        <v>70000</v>
      </c>
      <c r="K12" s="23">
        <v>70000</v>
      </c>
      <c r="L12" s="23"/>
      <c r="M12" s="23"/>
      <c r="N12" s="23"/>
      <c r="O12" s="23"/>
      <c r="P12" s="23"/>
      <c r="Q12" s="23"/>
      <c r="R12" s="23"/>
      <c r="S12" s="23"/>
      <c r="T12" s="23"/>
      <c r="U12" s="23"/>
      <c r="V12" s="23"/>
      <c r="W12" s="23"/>
    </row>
    <row r="13" ht="18.75" customHeight="1" spans="1:23">
      <c r="A13" s="25"/>
      <c r="B13" s="25"/>
      <c r="C13" s="21" t="s">
        <v>279</v>
      </c>
      <c r="D13" s="25"/>
      <c r="E13" s="25"/>
      <c r="F13" s="25"/>
      <c r="G13" s="25"/>
      <c r="H13" s="25"/>
      <c r="I13" s="23">
        <v>30000</v>
      </c>
      <c r="J13" s="23">
        <v>30000</v>
      </c>
      <c r="K13" s="23">
        <v>30000</v>
      </c>
      <c r="L13" s="23"/>
      <c r="M13" s="23"/>
      <c r="N13" s="23"/>
      <c r="O13" s="23"/>
      <c r="P13" s="23"/>
      <c r="Q13" s="23"/>
      <c r="R13" s="23"/>
      <c r="S13" s="23"/>
      <c r="T13" s="23"/>
      <c r="U13" s="23"/>
      <c r="V13" s="23"/>
      <c r="W13" s="23"/>
    </row>
    <row r="14" ht="18.75" customHeight="1" spans="1:23">
      <c r="A14" s="120" t="s">
        <v>277</v>
      </c>
      <c r="B14" s="120" t="s">
        <v>280</v>
      </c>
      <c r="C14" s="21" t="s">
        <v>279</v>
      </c>
      <c r="D14" s="120" t="s">
        <v>70</v>
      </c>
      <c r="E14" s="120" t="s">
        <v>97</v>
      </c>
      <c r="F14" s="120" t="s">
        <v>163</v>
      </c>
      <c r="G14" s="120" t="s">
        <v>281</v>
      </c>
      <c r="H14" s="120" t="s">
        <v>282</v>
      </c>
      <c r="I14" s="23">
        <v>30000</v>
      </c>
      <c r="J14" s="23">
        <v>30000</v>
      </c>
      <c r="K14" s="23">
        <v>30000</v>
      </c>
      <c r="L14" s="23"/>
      <c r="M14" s="23"/>
      <c r="N14" s="23"/>
      <c r="O14" s="23"/>
      <c r="P14" s="23"/>
      <c r="Q14" s="23"/>
      <c r="R14" s="23"/>
      <c r="S14" s="23"/>
      <c r="T14" s="23"/>
      <c r="U14" s="23"/>
      <c r="V14" s="23"/>
      <c r="W14" s="23"/>
    </row>
    <row r="15" ht="18.75" customHeight="1" spans="1:23">
      <c r="A15" s="25"/>
      <c r="B15" s="25"/>
      <c r="C15" s="21" t="s">
        <v>283</v>
      </c>
      <c r="D15" s="25"/>
      <c r="E15" s="25"/>
      <c r="F15" s="25"/>
      <c r="G15" s="25"/>
      <c r="H15" s="25"/>
      <c r="I15" s="23">
        <v>31600</v>
      </c>
      <c r="J15" s="23">
        <v>31600</v>
      </c>
      <c r="K15" s="23">
        <v>31600</v>
      </c>
      <c r="L15" s="23"/>
      <c r="M15" s="23"/>
      <c r="N15" s="23"/>
      <c r="O15" s="23"/>
      <c r="P15" s="23"/>
      <c r="Q15" s="23"/>
      <c r="R15" s="23"/>
      <c r="S15" s="23"/>
      <c r="T15" s="23"/>
      <c r="U15" s="23"/>
      <c r="V15" s="23"/>
      <c r="W15" s="23"/>
    </row>
    <row r="16" ht="18.75" customHeight="1" spans="1:23">
      <c r="A16" s="120" t="s">
        <v>277</v>
      </c>
      <c r="B16" s="120" t="s">
        <v>284</v>
      </c>
      <c r="C16" s="21" t="s">
        <v>283</v>
      </c>
      <c r="D16" s="120" t="s">
        <v>70</v>
      </c>
      <c r="E16" s="120" t="s">
        <v>97</v>
      </c>
      <c r="F16" s="120" t="s">
        <v>163</v>
      </c>
      <c r="G16" s="120" t="s">
        <v>285</v>
      </c>
      <c r="H16" s="120" t="s">
        <v>286</v>
      </c>
      <c r="I16" s="23">
        <v>31600</v>
      </c>
      <c r="J16" s="23">
        <v>31600</v>
      </c>
      <c r="K16" s="23">
        <v>31600</v>
      </c>
      <c r="L16" s="23"/>
      <c r="M16" s="23"/>
      <c r="N16" s="23"/>
      <c r="O16" s="23"/>
      <c r="P16" s="23"/>
      <c r="Q16" s="23"/>
      <c r="R16" s="23"/>
      <c r="S16" s="23"/>
      <c r="T16" s="23"/>
      <c r="U16" s="23"/>
      <c r="V16" s="23"/>
      <c r="W16" s="23"/>
    </row>
    <row r="17" ht="18.75" customHeight="1" spans="1:23">
      <c r="A17" s="25"/>
      <c r="B17" s="25"/>
      <c r="C17" s="21" t="s">
        <v>287</v>
      </c>
      <c r="D17" s="25"/>
      <c r="E17" s="25"/>
      <c r="F17" s="25"/>
      <c r="G17" s="25"/>
      <c r="H17" s="25"/>
      <c r="I17" s="23">
        <v>350000</v>
      </c>
      <c r="J17" s="23">
        <v>350000</v>
      </c>
      <c r="K17" s="23">
        <v>350000</v>
      </c>
      <c r="L17" s="23"/>
      <c r="M17" s="23"/>
      <c r="N17" s="23"/>
      <c r="O17" s="23"/>
      <c r="P17" s="23"/>
      <c r="Q17" s="23"/>
      <c r="R17" s="23"/>
      <c r="S17" s="23"/>
      <c r="T17" s="23"/>
      <c r="U17" s="23"/>
      <c r="V17" s="23"/>
      <c r="W17" s="23"/>
    </row>
    <row r="18" ht="18.75" customHeight="1" spans="1:23">
      <c r="A18" s="120" t="s">
        <v>277</v>
      </c>
      <c r="B18" s="120" t="s">
        <v>288</v>
      </c>
      <c r="C18" s="21" t="s">
        <v>287</v>
      </c>
      <c r="D18" s="120" t="s">
        <v>70</v>
      </c>
      <c r="E18" s="120" t="s">
        <v>102</v>
      </c>
      <c r="F18" s="120" t="s">
        <v>167</v>
      </c>
      <c r="G18" s="120" t="s">
        <v>281</v>
      </c>
      <c r="H18" s="120" t="s">
        <v>282</v>
      </c>
      <c r="I18" s="23">
        <v>350000</v>
      </c>
      <c r="J18" s="23">
        <v>350000</v>
      </c>
      <c r="K18" s="23">
        <v>350000</v>
      </c>
      <c r="L18" s="23"/>
      <c r="M18" s="23"/>
      <c r="N18" s="23"/>
      <c r="O18" s="23"/>
      <c r="P18" s="23"/>
      <c r="Q18" s="23"/>
      <c r="R18" s="23"/>
      <c r="S18" s="23"/>
      <c r="T18" s="23"/>
      <c r="U18" s="23"/>
      <c r="V18" s="23"/>
      <c r="W18" s="23"/>
    </row>
    <row r="19" ht="18.75" customHeight="1" spans="1:23">
      <c r="A19" s="25"/>
      <c r="B19" s="25"/>
      <c r="C19" s="21" t="s">
        <v>289</v>
      </c>
      <c r="D19" s="25"/>
      <c r="E19" s="25"/>
      <c r="F19" s="25"/>
      <c r="G19" s="25"/>
      <c r="H19" s="25"/>
      <c r="I19" s="23">
        <v>64140.68</v>
      </c>
      <c r="J19" s="23">
        <v>64140.68</v>
      </c>
      <c r="K19" s="23">
        <v>64140.68</v>
      </c>
      <c r="L19" s="23"/>
      <c r="M19" s="23"/>
      <c r="N19" s="23"/>
      <c r="O19" s="23"/>
      <c r="P19" s="23"/>
      <c r="Q19" s="23"/>
      <c r="R19" s="23"/>
      <c r="S19" s="23"/>
      <c r="T19" s="23"/>
      <c r="U19" s="23"/>
      <c r="V19" s="23"/>
      <c r="W19" s="23"/>
    </row>
    <row r="20" ht="18.75" customHeight="1" spans="1:23">
      <c r="A20" s="120" t="s">
        <v>277</v>
      </c>
      <c r="B20" s="120" t="s">
        <v>290</v>
      </c>
      <c r="C20" s="21" t="s">
        <v>289</v>
      </c>
      <c r="D20" s="120" t="s">
        <v>70</v>
      </c>
      <c r="E20" s="120" t="s">
        <v>97</v>
      </c>
      <c r="F20" s="120" t="s">
        <v>163</v>
      </c>
      <c r="G20" s="120" t="s">
        <v>281</v>
      </c>
      <c r="H20" s="120" t="s">
        <v>282</v>
      </c>
      <c r="I20" s="23">
        <v>64140.68</v>
      </c>
      <c r="J20" s="23">
        <v>64140.68</v>
      </c>
      <c r="K20" s="23">
        <v>64140.68</v>
      </c>
      <c r="L20" s="23"/>
      <c r="M20" s="23"/>
      <c r="N20" s="23"/>
      <c r="O20" s="23"/>
      <c r="P20" s="23"/>
      <c r="Q20" s="23"/>
      <c r="R20" s="23"/>
      <c r="S20" s="23"/>
      <c r="T20" s="23"/>
      <c r="U20" s="23"/>
      <c r="V20" s="23"/>
      <c r="W20" s="23"/>
    </row>
    <row r="21" ht="18.75" customHeight="1" spans="1:23">
      <c r="A21" s="25"/>
      <c r="B21" s="25"/>
      <c r="C21" s="21" t="s">
        <v>291</v>
      </c>
      <c r="D21" s="25"/>
      <c r="E21" s="25"/>
      <c r="F21" s="25"/>
      <c r="G21" s="25"/>
      <c r="H21" s="25"/>
      <c r="I21" s="23">
        <v>150000</v>
      </c>
      <c r="J21" s="23">
        <v>150000</v>
      </c>
      <c r="K21" s="23">
        <v>150000</v>
      </c>
      <c r="L21" s="23"/>
      <c r="M21" s="23"/>
      <c r="N21" s="23"/>
      <c r="O21" s="23"/>
      <c r="P21" s="23"/>
      <c r="Q21" s="23"/>
      <c r="R21" s="23"/>
      <c r="S21" s="23"/>
      <c r="T21" s="23"/>
      <c r="U21" s="23"/>
      <c r="V21" s="23"/>
      <c r="W21" s="23"/>
    </row>
    <row r="22" ht="18.75" customHeight="1" spans="1:23">
      <c r="A22" s="120" t="s">
        <v>277</v>
      </c>
      <c r="B22" s="120" t="s">
        <v>292</v>
      </c>
      <c r="C22" s="21" t="s">
        <v>291</v>
      </c>
      <c r="D22" s="120" t="s">
        <v>70</v>
      </c>
      <c r="E22" s="120" t="s">
        <v>100</v>
      </c>
      <c r="F22" s="120" t="s">
        <v>166</v>
      </c>
      <c r="G22" s="120" t="s">
        <v>281</v>
      </c>
      <c r="H22" s="120" t="s">
        <v>282</v>
      </c>
      <c r="I22" s="23">
        <v>150000</v>
      </c>
      <c r="J22" s="23">
        <v>150000</v>
      </c>
      <c r="K22" s="23">
        <v>150000</v>
      </c>
      <c r="L22" s="23"/>
      <c r="M22" s="23"/>
      <c r="N22" s="23"/>
      <c r="O22" s="23"/>
      <c r="P22" s="23"/>
      <c r="Q22" s="23"/>
      <c r="R22" s="23"/>
      <c r="S22" s="23"/>
      <c r="T22" s="23"/>
      <c r="U22" s="23"/>
      <c r="V22" s="23"/>
      <c r="W22" s="23"/>
    </row>
    <row r="23" ht="18.75" customHeight="1" spans="1:23">
      <c r="A23" s="25"/>
      <c r="B23" s="25"/>
      <c r="C23" s="21" t="s">
        <v>293</v>
      </c>
      <c r="D23" s="25"/>
      <c r="E23" s="25"/>
      <c r="F23" s="25"/>
      <c r="G23" s="25"/>
      <c r="H23" s="25"/>
      <c r="I23" s="23">
        <v>10000</v>
      </c>
      <c r="J23" s="23">
        <v>10000</v>
      </c>
      <c r="K23" s="23">
        <v>10000</v>
      </c>
      <c r="L23" s="23"/>
      <c r="M23" s="23"/>
      <c r="N23" s="23"/>
      <c r="O23" s="23"/>
      <c r="P23" s="23"/>
      <c r="Q23" s="23"/>
      <c r="R23" s="23"/>
      <c r="S23" s="23"/>
      <c r="T23" s="23"/>
      <c r="U23" s="23"/>
      <c r="V23" s="23"/>
      <c r="W23" s="23"/>
    </row>
    <row r="24" ht="18.75" customHeight="1" spans="1:23">
      <c r="A24" s="120" t="s">
        <v>277</v>
      </c>
      <c r="B24" s="120" t="s">
        <v>294</v>
      </c>
      <c r="C24" s="21" t="s">
        <v>293</v>
      </c>
      <c r="D24" s="120" t="s">
        <v>70</v>
      </c>
      <c r="E24" s="120" t="s">
        <v>100</v>
      </c>
      <c r="F24" s="120" t="s">
        <v>166</v>
      </c>
      <c r="G24" s="120" t="s">
        <v>281</v>
      </c>
      <c r="H24" s="120" t="s">
        <v>282</v>
      </c>
      <c r="I24" s="23">
        <v>10000</v>
      </c>
      <c r="J24" s="23">
        <v>10000</v>
      </c>
      <c r="K24" s="23">
        <v>10000</v>
      </c>
      <c r="L24" s="23"/>
      <c r="M24" s="23"/>
      <c r="N24" s="23"/>
      <c r="O24" s="23"/>
      <c r="P24" s="23"/>
      <c r="Q24" s="23"/>
      <c r="R24" s="23"/>
      <c r="S24" s="23"/>
      <c r="T24" s="23"/>
      <c r="U24" s="23"/>
      <c r="V24" s="23"/>
      <c r="W24" s="23"/>
    </row>
    <row r="25" ht="18.75" customHeight="1" spans="1:23">
      <c r="A25" s="25"/>
      <c r="B25" s="25"/>
      <c r="C25" s="21" t="s">
        <v>295</v>
      </c>
      <c r="D25" s="25"/>
      <c r="E25" s="25"/>
      <c r="F25" s="25"/>
      <c r="G25" s="25"/>
      <c r="H25" s="25"/>
      <c r="I25" s="23">
        <v>52580</v>
      </c>
      <c r="J25" s="23">
        <v>52580</v>
      </c>
      <c r="K25" s="23">
        <v>52580</v>
      </c>
      <c r="L25" s="23"/>
      <c r="M25" s="23"/>
      <c r="N25" s="23"/>
      <c r="O25" s="23"/>
      <c r="P25" s="23"/>
      <c r="Q25" s="23"/>
      <c r="R25" s="23"/>
      <c r="S25" s="23"/>
      <c r="T25" s="23"/>
      <c r="U25" s="23"/>
      <c r="V25" s="23"/>
      <c r="W25" s="23"/>
    </row>
    <row r="26" ht="18.75" customHeight="1" spans="1:23">
      <c r="A26" s="120" t="s">
        <v>277</v>
      </c>
      <c r="B26" s="120" t="s">
        <v>296</v>
      </c>
      <c r="C26" s="21" t="s">
        <v>295</v>
      </c>
      <c r="D26" s="120" t="s">
        <v>70</v>
      </c>
      <c r="E26" s="120" t="s">
        <v>97</v>
      </c>
      <c r="F26" s="120" t="s">
        <v>163</v>
      </c>
      <c r="G26" s="120" t="s">
        <v>240</v>
      </c>
      <c r="H26" s="120" t="s">
        <v>241</v>
      </c>
      <c r="I26" s="23">
        <v>52580</v>
      </c>
      <c r="J26" s="23">
        <v>52580</v>
      </c>
      <c r="K26" s="23">
        <v>52580</v>
      </c>
      <c r="L26" s="23"/>
      <c r="M26" s="23"/>
      <c r="N26" s="23"/>
      <c r="O26" s="23"/>
      <c r="P26" s="23"/>
      <c r="Q26" s="23"/>
      <c r="R26" s="23"/>
      <c r="S26" s="23"/>
      <c r="T26" s="23"/>
      <c r="U26" s="23"/>
      <c r="V26" s="23"/>
      <c r="W26" s="23"/>
    </row>
    <row r="27" ht="18.75" customHeight="1" spans="1:23">
      <c r="A27" s="25"/>
      <c r="B27" s="25"/>
      <c r="C27" s="21" t="s">
        <v>297</v>
      </c>
      <c r="D27" s="25"/>
      <c r="E27" s="25"/>
      <c r="F27" s="25"/>
      <c r="G27" s="25"/>
      <c r="H27" s="25"/>
      <c r="I27" s="23">
        <v>30000</v>
      </c>
      <c r="J27" s="23">
        <v>30000</v>
      </c>
      <c r="K27" s="23">
        <v>30000</v>
      </c>
      <c r="L27" s="23"/>
      <c r="M27" s="23"/>
      <c r="N27" s="23"/>
      <c r="O27" s="23"/>
      <c r="P27" s="23"/>
      <c r="Q27" s="23"/>
      <c r="R27" s="23"/>
      <c r="S27" s="23"/>
      <c r="T27" s="23"/>
      <c r="U27" s="23"/>
      <c r="V27" s="23"/>
      <c r="W27" s="23"/>
    </row>
    <row r="28" ht="18.75" customHeight="1" spans="1:23">
      <c r="A28" s="120" t="s">
        <v>277</v>
      </c>
      <c r="B28" s="120" t="s">
        <v>298</v>
      </c>
      <c r="C28" s="21" t="s">
        <v>297</v>
      </c>
      <c r="D28" s="120" t="s">
        <v>70</v>
      </c>
      <c r="E28" s="120" t="s">
        <v>102</v>
      </c>
      <c r="F28" s="120" t="s">
        <v>167</v>
      </c>
      <c r="G28" s="120" t="s">
        <v>285</v>
      </c>
      <c r="H28" s="120" t="s">
        <v>286</v>
      </c>
      <c r="I28" s="23">
        <v>30000</v>
      </c>
      <c r="J28" s="23">
        <v>30000</v>
      </c>
      <c r="K28" s="23">
        <v>30000</v>
      </c>
      <c r="L28" s="23"/>
      <c r="M28" s="23"/>
      <c r="N28" s="23"/>
      <c r="O28" s="23"/>
      <c r="P28" s="23"/>
      <c r="Q28" s="23"/>
      <c r="R28" s="23"/>
      <c r="S28" s="23"/>
      <c r="T28" s="23"/>
      <c r="U28" s="23"/>
      <c r="V28" s="23"/>
      <c r="W28" s="23"/>
    </row>
    <row r="29" ht="18.75" customHeight="1" spans="1:23">
      <c r="A29" s="25"/>
      <c r="B29" s="25"/>
      <c r="C29" s="21" t="s">
        <v>299</v>
      </c>
      <c r="D29" s="25"/>
      <c r="E29" s="25"/>
      <c r="F29" s="25"/>
      <c r="G29" s="25"/>
      <c r="H29" s="25"/>
      <c r="I29" s="23">
        <v>5000</v>
      </c>
      <c r="J29" s="23">
        <v>5000</v>
      </c>
      <c r="K29" s="23">
        <v>5000</v>
      </c>
      <c r="L29" s="23"/>
      <c r="M29" s="23"/>
      <c r="N29" s="23"/>
      <c r="O29" s="23"/>
      <c r="P29" s="23"/>
      <c r="Q29" s="23"/>
      <c r="R29" s="23"/>
      <c r="S29" s="23"/>
      <c r="T29" s="23"/>
      <c r="U29" s="23"/>
      <c r="V29" s="23"/>
      <c r="W29" s="23"/>
    </row>
    <row r="30" ht="18.75" customHeight="1" spans="1:23">
      <c r="A30" s="120" t="s">
        <v>277</v>
      </c>
      <c r="B30" s="120" t="s">
        <v>300</v>
      </c>
      <c r="C30" s="21" t="s">
        <v>299</v>
      </c>
      <c r="D30" s="120" t="s">
        <v>70</v>
      </c>
      <c r="E30" s="120" t="s">
        <v>102</v>
      </c>
      <c r="F30" s="120" t="s">
        <v>167</v>
      </c>
      <c r="G30" s="120" t="s">
        <v>281</v>
      </c>
      <c r="H30" s="120" t="s">
        <v>282</v>
      </c>
      <c r="I30" s="23">
        <v>5000</v>
      </c>
      <c r="J30" s="23">
        <v>5000</v>
      </c>
      <c r="K30" s="23">
        <v>5000</v>
      </c>
      <c r="L30" s="23"/>
      <c r="M30" s="23"/>
      <c r="N30" s="23"/>
      <c r="O30" s="23"/>
      <c r="P30" s="23"/>
      <c r="Q30" s="23"/>
      <c r="R30" s="23"/>
      <c r="S30" s="23"/>
      <c r="T30" s="23"/>
      <c r="U30" s="23"/>
      <c r="V30" s="23"/>
      <c r="W30" s="23"/>
    </row>
    <row r="31" ht="18.75" customHeight="1" spans="1:23">
      <c r="A31" s="25"/>
      <c r="B31" s="25"/>
      <c r="C31" s="21" t="s">
        <v>301</v>
      </c>
      <c r="D31" s="25"/>
      <c r="E31" s="25"/>
      <c r="F31" s="25"/>
      <c r="G31" s="25"/>
      <c r="H31" s="25"/>
      <c r="I31" s="23">
        <v>51679.32</v>
      </c>
      <c r="J31" s="23">
        <v>51679.32</v>
      </c>
      <c r="K31" s="23">
        <v>51679.32</v>
      </c>
      <c r="L31" s="23"/>
      <c r="M31" s="23"/>
      <c r="N31" s="23"/>
      <c r="O31" s="23"/>
      <c r="P31" s="23"/>
      <c r="Q31" s="23"/>
      <c r="R31" s="23"/>
      <c r="S31" s="23"/>
      <c r="T31" s="23"/>
      <c r="U31" s="23"/>
      <c r="V31" s="23"/>
      <c r="W31" s="23"/>
    </row>
    <row r="32" ht="18.75" customHeight="1" spans="1:23">
      <c r="A32" s="120" t="s">
        <v>277</v>
      </c>
      <c r="B32" s="120" t="s">
        <v>302</v>
      </c>
      <c r="C32" s="21" t="s">
        <v>301</v>
      </c>
      <c r="D32" s="120" t="s">
        <v>70</v>
      </c>
      <c r="E32" s="120" t="s">
        <v>100</v>
      </c>
      <c r="F32" s="120" t="s">
        <v>166</v>
      </c>
      <c r="G32" s="120" t="s">
        <v>303</v>
      </c>
      <c r="H32" s="120" t="s">
        <v>304</v>
      </c>
      <c r="I32" s="23">
        <v>51679.32</v>
      </c>
      <c r="J32" s="23">
        <v>51679.32</v>
      </c>
      <c r="K32" s="23">
        <v>51679.32</v>
      </c>
      <c r="L32" s="23"/>
      <c r="M32" s="23"/>
      <c r="N32" s="23"/>
      <c r="O32" s="23"/>
      <c r="P32" s="23"/>
      <c r="Q32" s="23"/>
      <c r="R32" s="23"/>
      <c r="S32" s="23"/>
      <c r="T32" s="23"/>
      <c r="U32" s="23"/>
      <c r="V32" s="23"/>
      <c r="W32" s="23"/>
    </row>
    <row r="33" ht="18.75" customHeight="1" spans="1:23">
      <c r="A33" s="25"/>
      <c r="B33" s="25"/>
      <c r="C33" s="21" t="s">
        <v>305</v>
      </c>
      <c r="D33" s="25"/>
      <c r="E33" s="25"/>
      <c r="F33" s="25"/>
      <c r="G33" s="25"/>
      <c r="H33" s="25"/>
      <c r="I33" s="23">
        <v>25000</v>
      </c>
      <c r="J33" s="23">
        <v>25000</v>
      </c>
      <c r="K33" s="23">
        <v>25000</v>
      </c>
      <c r="L33" s="23"/>
      <c r="M33" s="23"/>
      <c r="N33" s="23"/>
      <c r="O33" s="23"/>
      <c r="P33" s="23"/>
      <c r="Q33" s="23"/>
      <c r="R33" s="23"/>
      <c r="S33" s="23"/>
      <c r="T33" s="23"/>
      <c r="U33" s="23"/>
      <c r="V33" s="23"/>
      <c r="W33" s="23"/>
    </row>
    <row r="34" ht="18.75" customHeight="1" spans="1:23">
      <c r="A34" s="120" t="s">
        <v>277</v>
      </c>
      <c r="B34" s="120" t="s">
        <v>306</v>
      </c>
      <c r="C34" s="21" t="s">
        <v>305</v>
      </c>
      <c r="D34" s="120" t="s">
        <v>70</v>
      </c>
      <c r="E34" s="120" t="s">
        <v>97</v>
      </c>
      <c r="F34" s="120" t="s">
        <v>163</v>
      </c>
      <c r="G34" s="120" t="s">
        <v>240</v>
      </c>
      <c r="H34" s="120" t="s">
        <v>241</v>
      </c>
      <c r="I34" s="23">
        <v>25000</v>
      </c>
      <c r="J34" s="23">
        <v>25000</v>
      </c>
      <c r="K34" s="23">
        <v>25000</v>
      </c>
      <c r="L34" s="23"/>
      <c r="M34" s="23"/>
      <c r="N34" s="23"/>
      <c r="O34" s="23"/>
      <c r="P34" s="23"/>
      <c r="Q34" s="23"/>
      <c r="R34" s="23"/>
      <c r="S34" s="23"/>
      <c r="T34" s="23"/>
      <c r="U34" s="23"/>
      <c r="V34" s="23"/>
      <c r="W34" s="23"/>
    </row>
    <row r="35" ht="18.75" customHeight="1" spans="1:23">
      <c r="A35" s="25"/>
      <c r="B35" s="25"/>
      <c r="C35" s="21" t="s">
        <v>307</v>
      </c>
      <c r="D35" s="25"/>
      <c r="E35" s="25"/>
      <c r="F35" s="25"/>
      <c r="G35" s="25"/>
      <c r="H35" s="25"/>
      <c r="I35" s="23">
        <v>30000</v>
      </c>
      <c r="J35" s="23">
        <v>30000</v>
      </c>
      <c r="K35" s="23">
        <v>30000</v>
      </c>
      <c r="L35" s="23"/>
      <c r="M35" s="23"/>
      <c r="N35" s="23"/>
      <c r="O35" s="23"/>
      <c r="P35" s="23"/>
      <c r="Q35" s="23"/>
      <c r="R35" s="23"/>
      <c r="S35" s="23"/>
      <c r="T35" s="23"/>
      <c r="U35" s="23"/>
      <c r="V35" s="23"/>
      <c r="W35" s="23"/>
    </row>
    <row r="36" ht="18.75" customHeight="1" spans="1:23">
      <c r="A36" s="120" t="s">
        <v>277</v>
      </c>
      <c r="B36" s="120" t="s">
        <v>308</v>
      </c>
      <c r="C36" s="21" t="s">
        <v>307</v>
      </c>
      <c r="D36" s="120" t="s">
        <v>70</v>
      </c>
      <c r="E36" s="120" t="s">
        <v>100</v>
      </c>
      <c r="F36" s="120" t="s">
        <v>166</v>
      </c>
      <c r="G36" s="120" t="s">
        <v>309</v>
      </c>
      <c r="H36" s="120" t="s">
        <v>286</v>
      </c>
      <c r="I36" s="23">
        <v>30000</v>
      </c>
      <c r="J36" s="23">
        <v>30000</v>
      </c>
      <c r="K36" s="23">
        <v>30000</v>
      </c>
      <c r="L36" s="23"/>
      <c r="M36" s="23"/>
      <c r="N36" s="23"/>
      <c r="O36" s="23"/>
      <c r="P36" s="23"/>
      <c r="Q36" s="23"/>
      <c r="R36" s="23"/>
      <c r="S36" s="23"/>
      <c r="T36" s="23"/>
      <c r="U36" s="23"/>
      <c r="V36" s="23"/>
      <c r="W36" s="23"/>
    </row>
    <row r="37" ht="18.75" customHeight="1" spans="1:23">
      <c r="A37" s="25"/>
      <c r="B37" s="25"/>
      <c r="C37" s="21" t="s">
        <v>310</v>
      </c>
      <c r="D37" s="25"/>
      <c r="E37" s="25"/>
      <c r="F37" s="25"/>
      <c r="G37" s="25"/>
      <c r="H37" s="25"/>
      <c r="I37" s="23">
        <v>200000</v>
      </c>
      <c r="J37" s="23">
        <v>200000</v>
      </c>
      <c r="K37" s="23">
        <v>200000</v>
      </c>
      <c r="L37" s="23"/>
      <c r="M37" s="23"/>
      <c r="N37" s="23"/>
      <c r="O37" s="23"/>
      <c r="P37" s="23"/>
      <c r="Q37" s="23"/>
      <c r="R37" s="23"/>
      <c r="S37" s="23"/>
      <c r="T37" s="23"/>
      <c r="U37" s="23"/>
      <c r="V37" s="23"/>
      <c r="W37" s="23"/>
    </row>
    <row r="38" ht="18.75" customHeight="1" spans="1:23">
      <c r="A38" s="120" t="s">
        <v>277</v>
      </c>
      <c r="B38" s="120" t="s">
        <v>311</v>
      </c>
      <c r="C38" s="21" t="s">
        <v>310</v>
      </c>
      <c r="D38" s="120" t="s">
        <v>70</v>
      </c>
      <c r="E38" s="120" t="s">
        <v>97</v>
      </c>
      <c r="F38" s="120" t="s">
        <v>163</v>
      </c>
      <c r="G38" s="120" t="s">
        <v>240</v>
      </c>
      <c r="H38" s="120" t="s">
        <v>241</v>
      </c>
      <c r="I38" s="23">
        <v>115000</v>
      </c>
      <c r="J38" s="23">
        <v>115000</v>
      </c>
      <c r="K38" s="23">
        <v>115000</v>
      </c>
      <c r="L38" s="23"/>
      <c r="M38" s="23"/>
      <c r="N38" s="23"/>
      <c r="O38" s="23"/>
      <c r="P38" s="23"/>
      <c r="Q38" s="23"/>
      <c r="R38" s="23"/>
      <c r="S38" s="23"/>
      <c r="T38" s="23"/>
      <c r="U38" s="23"/>
      <c r="V38" s="23"/>
      <c r="W38" s="23"/>
    </row>
    <row r="39" ht="18.75" customHeight="1" spans="1:23">
      <c r="A39" s="120" t="s">
        <v>277</v>
      </c>
      <c r="B39" s="120" t="s">
        <v>311</v>
      </c>
      <c r="C39" s="21" t="s">
        <v>310</v>
      </c>
      <c r="D39" s="120" t="s">
        <v>70</v>
      </c>
      <c r="E39" s="120" t="s">
        <v>97</v>
      </c>
      <c r="F39" s="120" t="s">
        <v>163</v>
      </c>
      <c r="G39" s="120" t="s">
        <v>238</v>
      </c>
      <c r="H39" s="120" t="s">
        <v>239</v>
      </c>
      <c r="I39" s="23">
        <v>15000</v>
      </c>
      <c r="J39" s="23">
        <v>15000</v>
      </c>
      <c r="K39" s="23">
        <v>15000</v>
      </c>
      <c r="L39" s="23"/>
      <c r="M39" s="23"/>
      <c r="N39" s="23"/>
      <c r="O39" s="23"/>
      <c r="P39" s="23"/>
      <c r="Q39" s="23"/>
      <c r="R39" s="23"/>
      <c r="S39" s="23"/>
      <c r="T39" s="23"/>
      <c r="U39" s="23"/>
      <c r="V39" s="23"/>
      <c r="W39" s="23"/>
    </row>
    <row r="40" ht="18.75" customHeight="1" spans="1:23">
      <c r="A40" s="120" t="s">
        <v>277</v>
      </c>
      <c r="B40" s="120" t="s">
        <v>311</v>
      </c>
      <c r="C40" s="21" t="s">
        <v>310</v>
      </c>
      <c r="D40" s="120" t="s">
        <v>70</v>
      </c>
      <c r="E40" s="120" t="s">
        <v>97</v>
      </c>
      <c r="F40" s="120" t="s">
        <v>163</v>
      </c>
      <c r="G40" s="120" t="s">
        <v>312</v>
      </c>
      <c r="H40" s="120" t="s">
        <v>313</v>
      </c>
      <c r="I40" s="23">
        <v>20000</v>
      </c>
      <c r="J40" s="23">
        <v>20000</v>
      </c>
      <c r="K40" s="23">
        <v>20000</v>
      </c>
      <c r="L40" s="23"/>
      <c r="M40" s="23"/>
      <c r="N40" s="23"/>
      <c r="O40" s="23"/>
      <c r="P40" s="23"/>
      <c r="Q40" s="23"/>
      <c r="R40" s="23"/>
      <c r="S40" s="23"/>
      <c r="T40" s="23"/>
      <c r="U40" s="23"/>
      <c r="V40" s="23"/>
      <c r="W40" s="23"/>
    </row>
    <row r="41" ht="18.75" customHeight="1" spans="1:23">
      <c r="A41" s="120" t="s">
        <v>277</v>
      </c>
      <c r="B41" s="120" t="s">
        <v>311</v>
      </c>
      <c r="C41" s="21" t="s">
        <v>310</v>
      </c>
      <c r="D41" s="120" t="s">
        <v>70</v>
      </c>
      <c r="E41" s="120" t="s">
        <v>97</v>
      </c>
      <c r="F41" s="120" t="s">
        <v>163</v>
      </c>
      <c r="G41" s="120" t="s">
        <v>314</v>
      </c>
      <c r="H41" s="120" t="s">
        <v>315</v>
      </c>
      <c r="I41" s="23">
        <v>50000</v>
      </c>
      <c r="J41" s="23">
        <v>50000</v>
      </c>
      <c r="K41" s="23">
        <v>50000</v>
      </c>
      <c r="L41" s="23"/>
      <c r="M41" s="23"/>
      <c r="N41" s="23"/>
      <c r="O41" s="23"/>
      <c r="P41" s="23"/>
      <c r="Q41" s="23"/>
      <c r="R41" s="23"/>
      <c r="S41" s="23"/>
      <c r="T41" s="23"/>
      <c r="U41" s="23"/>
      <c r="V41" s="23"/>
      <c r="W41" s="23"/>
    </row>
    <row r="42" ht="18.75" customHeight="1" spans="1:23">
      <c r="A42" s="35" t="s">
        <v>109</v>
      </c>
      <c r="B42" s="36"/>
      <c r="C42" s="36"/>
      <c r="D42" s="36"/>
      <c r="E42" s="36"/>
      <c r="F42" s="36"/>
      <c r="G42" s="36"/>
      <c r="H42" s="37"/>
      <c r="I42" s="23">
        <v>1101000</v>
      </c>
      <c r="J42" s="23">
        <v>1101000</v>
      </c>
      <c r="K42" s="23">
        <v>1101000</v>
      </c>
      <c r="L42" s="23"/>
      <c r="M42" s="23"/>
      <c r="N42" s="23"/>
      <c r="O42" s="23"/>
      <c r="P42" s="23"/>
      <c r="Q42" s="23"/>
      <c r="R42" s="23"/>
      <c r="S42" s="23"/>
      <c r="T42" s="23"/>
      <c r="U42" s="23"/>
      <c r="V42" s="23"/>
      <c r="W42" s="23"/>
    </row>
  </sheetData>
  <mergeCells count="28">
    <mergeCell ref="A2:W2"/>
    <mergeCell ref="A3:H3"/>
    <mergeCell ref="J4:M4"/>
    <mergeCell ref="N4:P4"/>
    <mergeCell ref="R4:W4"/>
    <mergeCell ref="A42:H4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33"/>
  <sheetViews>
    <sheetView showZeros="0" tabSelected="1" topLeftCell="A103" workbookViewId="0">
      <selection activeCell="B121" sqref="B121:B133"/>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6" t="s">
        <v>316</v>
      </c>
    </row>
    <row r="2" ht="36.75" customHeight="1" spans="1:10">
      <c r="A2" s="5" t="str">
        <f>"2025"&amp;"年部门项目支出绩效目标表"</f>
        <v>2025年部门项目支出绩效目标表</v>
      </c>
      <c r="B2" s="6"/>
      <c r="C2" s="6"/>
      <c r="D2" s="6"/>
      <c r="E2" s="6"/>
      <c r="F2" s="51"/>
      <c r="G2" s="6"/>
      <c r="H2" s="51"/>
      <c r="I2" s="51"/>
      <c r="J2" s="6"/>
    </row>
    <row r="3" ht="18.75" customHeight="1" spans="1:8">
      <c r="A3" s="7" t="str">
        <f>"单位名称："&amp;"耿马傣族佤族自治县综合行政执法局"</f>
        <v>单位名称：耿马傣族佤族自治县综合行政执法局</v>
      </c>
      <c r="B3" s="3"/>
      <c r="C3" s="3"/>
      <c r="D3" s="3"/>
      <c r="E3" s="3"/>
      <c r="F3" s="52"/>
      <c r="G3" s="3"/>
      <c r="H3" s="52"/>
    </row>
    <row r="4" ht="18.75" customHeight="1" spans="1:10">
      <c r="A4" s="46" t="s">
        <v>317</v>
      </c>
      <c r="B4" s="46" t="s">
        <v>318</v>
      </c>
      <c r="C4" s="46" t="s">
        <v>319</v>
      </c>
      <c r="D4" s="46" t="s">
        <v>320</v>
      </c>
      <c r="E4" s="46" t="s">
        <v>321</v>
      </c>
      <c r="F4" s="53" t="s">
        <v>322</v>
      </c>
      <c r="G4" s="46" t="s">
        <v>323</v>
      </c>
      <c r="H4" s="53" t="s">
        <v>324</v>
      </c>
      <c r="I4" s="53" t="s">
        <v>325</v>
      </c>
      <c r="J4" s="46" t="s">
        <v>326</v>
      </c>
    </row>
    <row r="5" ht="18.75" customHeight="1" spans="1:10">
      <c r="A5" s="116">
        <v>1</v>
      </c>
      <c r="B5" s="116">
        <v>2</v>
      </c>
      <c r="C5" s="116">
        <v>3</v>
      </c>
      <c r="D5" s="116">
        <v>4</v>
      </c>
      <c r="E5" s="116">
        <v>5</v>
      </c>
      <c r="F5" s="116">
        <v>6</v>
      </c>
      <c r="G5" s="116">
        <v>7</v>
      </c>
      <c r="H5" s="116">
        <v>8</v>
      </c>
      <c r="I5" s="116">
        <v>9</v>
      </c>
      <c r="J5" s="116">
        <v>10</v>
      </c>
    </row>
    <row r="6" ht="18.75" customHeight="1" spans="1:10">
      <c r="A6" s="34" t="s">
        <v>70</v>
      </c>
      <c r="B6" s="47"/>
      <c r="C6" s="47"/>
      <c r="D6" s="47"/>
      <c r="E6" s="54"/>
      <c r="F6" s="55"/>
      <c r="G6" s="54"/>
      <c r="H6" s="55"/>
      <c r="I6" s="55"/>
      <c r="J6" s="54"/>
    </row>
    <row r="7" ht="18.75" customHeight="1" spans="1:10">
      <c r="A7" s="117" t="s">
        <v>70</v>
      </c>
      <c r="B7" s="21"/>
      <c r="C7" s="21"/>
      <c r="D7" s="21"/>
      <c r="E7" s="34"/>
      <c r="F7" s="21"/>
      <c r="G7" s="34"/>
      <c r="H7" s="21"/>
      <c r="I7" s="21"/>
      <c r="J7" s="34"/>
    </row>
    <row r="8" ht="18.75" customHeight="1" spans="1:10">
      <c r="A8" s="205" t="s">
        <v>295</v>
      </c>
      <c r="B8" s="21" t="s">
        <v>327</v>
      </c>
      <c r="C8" s="21" t="s">
        <v>328</v>
      </c>
      <c r="D8" s="21" t="s">
        <v>329</v>
      </c>
      <c r="E8" s="34" t="s">
        <v>330</v>
      </c>
      <c r="F8" s="21" t="s">
        <v>331</v>
      </c>
      <c r="G8" s="34" t="s">
        <v>332</v>
      </c>
      <c r="H8" s="21" t="s">
        <v>333</v>
      </c>
      <c r="I8" s="21" t="s">
        <v>334</v>
      </c>
      <c r="J8" s="34" t="s">
        <v>335</v>
      </c>
    </row>
    <row r="9" ht="18.75" customHeight="1" spans="1:10">
      <c r="A9" s="205" t="s">
        <v>295</v>
      </c>
      <c r="B9" s="21" t="s">
        <v>327</v>
      </c>
      <c r="C9" s="21" t="s">
        <v>328</v>
      </c>
      <c r="D9" s="21" t="s">
        <v>336</v>
      </c>
      <c r="E9" s="34" t="s">
        <v>337</v>
      </c>
      <c r="F9" s="21" t="s">
        <v>338</v>
      </c>
      <c r="G9" s="34" t="s">
        <v>339</v>
      </c>
      <c r="H9" s="21" t="s">
        <v>340</v>
      </c>
      <c r="I9" s="21" t="s">
        <v>334</v>
      </c>
      <c r="J9" s="34" t="s">
        <v>341</v>
      </c>
    </row>
    <row r="10" ht="18.75" customHeight="1" spans="1:10">
      <c r="A10" s="205" t="s">
        <v>295</v>
      </c>
      <c r="B10" s="21" t="s">
        <v>327</v>
      </c>
      <c r="C10" s="21" t="s">
        <v>328</v>
      </c>
      <c r="D10" s="21" t="s">
        <v>336</v>
      </c>
      <c r="E10" s="34" t="s">
        <v>342</v>
      </c>
      <c r="F10" s="21" t="s">
        <v>338</v>
      </c>
      <c r="G10" s="34" t="s">
        <v>339</v>
      </c>
      <c r="H10" s="21" t="s">
        <v>340</v>
      </c>
      <c r="I10" s="21" t="s">
        <v>334</v>
      </c>
      <c r="J10" s="34" t="s">
        <v>343</v>
      </c>
    </row>
    <row r="11" ht="18.75" customHeight="1" spans="1:10">
      <c r="A11" s="205" t="s">
        <v>295</v>
      </c>
      <c r="B11" s="21" t="s">
        <v>327</v>
      </c>
      <c r="C11" s="21" t="s">
        <v>328</v>
      </c>
      <c r="D11" s="21" t="s">
        <v>344</v>
      </c>
      <c r="E11" s="34" t="s">
        <v>345</v>
      </c>
      <c r="F11" s="21" t="s">
        <v>338</v>
      </c>
      <c r="G11" s="34" t="s">
        <v>339</v>
      </c>
      <c r="H11" s="21" t="s">
        <v>340</v>
      </c>
      <c r="I11" s="21" t="s">
        <v>334</v>
      </c>
      <c r="J11" s="34" t="s">
        <v>346</v>
      </c>
    </row>
    <row r="12" ht="18.75" customHeight="1" spans="1:10">
      <c r="A12" s="205" t="s">
        <v>295</v>
      </c>
      <c r="B12" s="21" t="s">
        <v>327</v>
      </c>
      <c r="C12" s="21" t="s">
        <v>328</v>
      </c>
      <c r="D12" s="21" t="s">
        <v>347</v>
      </c>
      <c r="E12" s="34" t="s">
        <v>348</v>
      </c>
      <c r="F12" s="21" t="s">
        <v>349</v>
      </c>
      <c r="G12" s="34" t="s">
        <v>350</v>
      </c>
      <c r="H12" s="21" t="s">
        <v>351</v>
      </c>
      <c r="I12" s="21" t="s">
        <v>334</v>
      </c>
      <c r="J12" s="34" t="s">
        <v>352</v>
      </c>
    </row>
    <row r="13" ht="18.75" customHeight="1" spans="1:10">
      <c r="A13" s="205" t="s">
        <v>295</v>
      </c>
      <c r="B13" s="21" t="s">
        <v>327</v>
      </c>
      <c r="C13" s="21" t="s">
        <v>353</v>
      </c>
      <c r="D13" s="21" t="s">
        <v>354</v>
      </c>
      <c r="E13" s="34" t="s">
        <v>355</v>
      </c>
      <c r="F13" s="21" t="s">
        <v>338</v>
      </c>
      <c r="G13" s="34" t="s">
        <v>339</v>
      </c>
      <c r="H13" s="21" t="s">
        <v>340</v>
      </c>
      <c r="I13" s="21" t="s">
        <v>334</v>
      </c>
      <c r="J13" s="34" t="s">
        <v>356</v>
      </c>
    </row>
    <row r="14" ht="18.75" customHeight="1" spans="1:10">
      <c r="A14" s="205" t="s">
        <v>295</v>
      </c>
      <c r="B14" s="21" t="s">
        <v>327</v>
      </c>
      <c r="C14" s="21" t="s">
        <v>357</v>
      </c>
      <c r="D14" s="21" t="s">
        <v>358</v>
      </c>
      <c r="E14" s="34" t="s">
        <v>359</v>
      </c>
      <c r="F14" s="21" t="s">
        <v>338</v>
      </c>
      <c r="G14" s="34" t="s">
        <v>360</v>
      </c>
      <c r="H14" s="21" t="s">
        <v>340</v>
      </c>
      <c r="I14" s="21" t="s">
        <v>334</v>
      </c>
      <c r="J14" s="34" t="s">
        <v>361</v>
      </c>
    </row>
    <row r="15" ht="18.75" customHeight="1" spans="1:10">
      <c r="A15" s="205" t="s">
        <v>305</v>
      </c>
      <c r="B15" s="21" t="s">
        <v>362</v>
      </c>
      <c r="C15" s="21" t="s">
        <v>328</v>
      </c>
      <c r="D15" s="21" t="s">
        <v>329</v>
      </c>
      <c r="E15" s="34" t="s">
        <v>363</v>
      </c>
      <c r="F15" s="21" t="s">
        <v>331</v>
      </c>
      <c r="G15" s="34" t="s">
        <v>364</v>
      </c>
      <c r="H15" s="21" t="s">
        <v>365</v>
      </c>
      <c r="I15" s="21" t="s">
        <v>334</v>
      </c>
      <c r="J15" s="34" t="s">
        <v>366</v>
      </c>
    </row>
    <row r="16" ht="18.75" customHeight="1" spans="1:10">
      <c r="A16" s="205" t="s">
        <v>305</v>
      </c>
      <c r="B16" s="21" t="s">
        <v>362</v>
      </c>
      <c r="C16" s="21" t="s">
        <v>328</v>
      </c>
      <c r="D16" s="21" t="s">
        <v>329</v>
      </c>
      <c r="E16" s="34" t="s">
        <v>367</v>
      </c>
      <c r="F16" s="21" t="s">
        <v>331</v>
      </c>
      <c r="G16" s="34" t="s">
        <v>368</v>
      </c>
      <c r="H16" s="21" t="s">
        <v>365</v>
      </c>
      <c r="I16" s="21" t="s">
        <v>334</v>
      </c>
      <c r="J16" s="34" t="s">
        <v>366</v>
      </c>
    </row>
    <row r="17" ht="18.75" customHeight="1" spans="1:10">
      <c r="A17" s="205" t="s">
        <v>305</v>
      </c>
      <c r="B17" s="21" t="s">
        <v>362</v>
      </c>
      <c r="C17" s="21" t="s">
        <v>328</v>
      </c>
      <c r="D17" s="21" t="s">
        <v>336</v>
      </c>
      <c r="E17" s="34" t="s">
        <v>369</v>
      </c>
      <c r="F17" s="21" t="s">
        <v>338</v>
      </c>
      <c r="G17" s="34" t="s">
        <v>339</v>
      </c>
      <c r="H17" s="21" t="s">
        <v>340</v>
      </c>
      <c r="I17" s="21" t="s">
        <v>334</v>
      </c>
      <c r="J17" s="34" t="s">
        <v>370</v>
      </c>
    </row>
    <row r="18" ht="18.75" customHeight="1" spans="1:10">
      <c r="A18" s="205" t="s">
        <v>305</v>
      </c>
      <c r="B18" s="21" t="s">
        <v>362</v>
      </c>
      <c r="C18" s="21" t="s">
        <v>328</v>
      </c>
      <c r="D18" s="21" t="s">
        <v>336</v>
      </c>
      <c r="E18" s="34" t="s">
        <v>371</v>
      </c>
      <c r="F18" s="21" t="s">
        <v>338</v>
      </c>
      <c r="G18" s="34" t="s">
        <v>339</v>
      </c>
      <c r="H18" s="21" t="s">
        <v>340</v>
      </c>
      <c r="I18" s="21" t="s">
        <v>334</v>
      </c>
      <c r="J18" s="34" t="s">
        <v>372</v>
      </c>
    </row>
    <row r="19" ht="18.75" customHeight="1" spans="1:10">
      <c r="A19" s="205" t="s">
        <v>305</v>
      </c>
      <c r="B19" s="21" t="s">
        <v>362</v>
      </c>
      <c r="C19" s="21" t="s">
        <v>328</v>
      </c>
      <c r="D19" s="21" t="s">
        <v>344</v>
      </c>
      <c r="E19" s="34" t="s">
        <v>373</v>
      </c>
      <c r="F19" s="21" t="s">
        <v>338</v>
      </c>
      <c r="G19" s="34" t="s">
        <v>339</v>
      </c>
      <c r="H19" s="21" t="s">
        <v>340</v>
      </c>
      <c r="I19" s="21" t="s">
        <v>334</v>
      </c>
      <c r="J19" s="34" t="s">
        <v>374</v>
      </c>
    </row>
    <row r="20" ht="18.75" customHeight="1" spans="1:10">
      <c r="A20" s="205" t="s">
        <v>305</v>
      </c>
      <c r="B20" s="21" t="s">
        <v>362</v>
      </c>
      <c r="C20" s="21" t="s">
        <v>328</v>
      </c>
      <c r="D20" s="21" t="s">
        <v>347</v>
      </c>
      <c r="E20" s="34" t="s">
        <v>348</v>
      </c>
      <c r="F20" s="21" t="s">
        <v>349</v>
      </c>
      <c r="G20" s="34" t="s">
        <v>375</v>
      </c>
      <c r="H20" s="21" t="s">
        <v>351</v>
      </c>
      <c r="I20" s="21" t="s">
        <v>334</v>
      </c>
      <c r="J20" s="34" t="s">
        <v>352</v>
      </c>
    </row>
    <row r="21" ht="18.75" customHeight="1" spans="1:10">
      <c r="A21" s="205" t="s">
        <v>305</v>
      </c>
      <c r="B21" s="21" t="s">
        <v>362</v>
      </c>
      <c r="C21" s="21" t="s">
        <v>353</v>
      </c>
      <c r="D21" s="21" t="s">
        <v>354</v>
      </c>
      <c r="E21" s="34" t="s">
        <v>376</v>
      </c>
      <c r="F21" s="21" t="s">
        <v>331</v>
      </c>
      <c r="G21" s="34" t="s">
        <v>377</v>
      </c>
      <c r="H21" s="21" t="s">
        <v>378</v>
      </c>
      <c r="I21" s="21" t="s">
        <v>334</v>
      </c>
      <c r="J21" s="34" t="s">
        <v>379</v>
      </c>
    </row>
    <row r="22" ht="18.75" customHeight="1" spans="1:10">
      <c r="A22" s="205" t="s">
        <v>305</v>
      </c>
      <c r="B22" s="21" t="s">
        <v>362</v>
      </c>
      <c r="C22" s="21" t="s">
        <v>357</v>
      </c>
      <c r="D22" s="21" t="s">
        <v>358</v>
      </c>
      <c r="E22" s="34" t="s">
        <v>380</v>
      </c>
      <c r="F22" s="21" t="s">
        <v>331</v>
      </c>
      <c r="G22" s="34" t="s">
        <v>360</v>
      </c>
      <c r="H22" s="21" t="s">
        <v>340</v>
      </c>
      <c r="I22" s="21" t="s">
        <v>334</v>
      </c>
      <c r="J22" s="34" t="s">
        <v>381</v>
      </c>
    </row>
    <row r="23" ht="18.75" customHeight="1" spans="1:10">
      <c r="A23" s="205" t="s">
        <v>299</v>
      </c>
      <c r="B23" s="21" t="s">
        <v>382</v>
      </c>
      <c r="C23" s="21" t="s">
        <v>328</v>
      </c>
      <c r="D23" s="21" t="s">
        <v>329</v>
      </c>
      <c r="E23" s="34" t="s">
        <v>383</v>
      </c>
      <c r="F23" s="21" t="s">
        <v>331</v>
      </c>
      <c r="G23" s="34" t="s">
        <v>151</v>
      </c>
      <c r="H23" s="21" t="s">
        <v>384</v>
      </c>
      <c r="I23" s="21" t="s">
        <v>334</v>
      </c>
      <c r="J23" s="34" t="s">
        <v>385</v>
      </c>
    </row>
    <row r="24" ht="18.75" customHeight="1" spans="1:10">
      <c r="A24" s="205" t="s">
        <v>299</v>
      </c>
      <c r="B24" s="21" t="s">
        <v>382</v>
      </c>
      <c r="C24" s="21" t="s">
        <v>328</v>
      </c>
      <c r="D24" s="21" t="s">
        <v>329</v>
      </c>
      <c r="E24" s="34" t="s">
        <v>386</v>
      </c>
      <c r="F24" s="21" t="s">
        <v>331</v>
      </c>
      <c r="G24" s="34" t="s">
        <v>151</v>
      </c>
      <c r="H24" s="21" t="s">
        <v>387</v>
      </c>
      <c r="I24" s="21" t="s">
        <v>334</v>
      </c>
      <c r="J24" s="34" t="s">
        <v>388</v>
      </c>
    </row>
    <row r="25" ht="18.75" customHeight="1" spans="1:10">
      <c r="A25" s="205" t="s">
        <v>299</v>
      </c>
      <c r="B25" s="21" t="s">
        <v>382</v>
      </c>
      <c r="C25" s="21" t="s">
        <v>328</v>
      </c>
      <c r="D25" s="21" t="s">
        <v>336</v>
      </c>
      <c r="E25" s="34" t="s">
        <v>389</v>
      </c>
      <c r="F25" s="21" t="s">
        <v>338</v>
      </c>
      <c r="G25" s="34" t="s">
        <v>339</v>
      </c>
      <c r="H25" s="21" t="s">
        <v>340</v>
      </c>
      <c r="I25" s="21" t="s">
        <v>334</v>
      </c>
      <c r="J25" s="34" t="s">
        <v>390</v>
      </c>
    </row>
    <row r="26" ht="18.75" customHeight="1" spans="1:10">
      <c r="A26" s="205" t="s">
        <v>299</v>
      </c>
      <c r="B26" s="21" t="s">
        <v>382</v>
      </c>
      <c r="C26" s="21" t="s">
        <v>328</v>
      </c>
      <c r="D26" s="21" t="s">
        <v>336</v>
      </c>
      <c r="E26" s="34" t="s">
        <v>391</v>
      </c>
      <c r="F26" s="21" t="s">
        <v>338</v>
      </c>
      <c r="G26" s="34" t="s">
        <v>339</v>
      </c>
      <c r="H26" s="21" t="s">
        <v>340</v>
      </c>
      <c r="I26" s="21" t="s">
        <v>334</v>
      </c>
      <c r="J26" s="34" t="s">
        <v>392</v>
      </c>
    </row>
    <row r="27" ht="18.75" customHeight="1" spans="1:10">
      <c r="A27" s="205" t="s">
        <v>299</v>
      </c>
      <c r="B27" s="21" t="s">
        <v>382</v>
      </c>
      <c r="C27" s="21" t="s">
        <v>328</v>
      </c>
      <c r="D27" s="21" t="s">
        <v>344</v>
      </c>
      <c r="E27" s="34" t="s">
        <v>393</v>
      </c>
      <c r="F27" s="21" t="s">
        <v>338</v>
      </c>
      <c r="G27" s="34" t="s">
        <v>339</v>
      </c>
      <c r="H27" s="21" t="s">
        <v>340</v>
      </c>
      <c r="I27" s="21" t="s">
        <v>334</v>
      </c>
      <c r="J27" s="34" t="s">
        <v>394</v>
      </c>
    </row>
    <row r="28" ht="18.75" customHeight="1" spans="1:10">
      <c r="A28" s="205" t="s">
        <v>299</v>
      </c>
      <c r="B28" s="21" t="s">
        <v>382</v>
      </c>
      <c r="C28" s="21" t="s">
        <v>328</v>
      </c>
      <c r="D28" s="21" t="s">
        <v>347</v>
      </c>
      <c r="E28" s="34" t="s">
        <v>348</v>
      </c>
      <c r="F28" s="21" t="s">
        <v>349</v>
      </c>
      <c r="G28" s="34" t="s">
        <v>395</v>
      </c>
      <c r="H28" s="21" t="s">
        <v>396</v>
      </c>
      <c r="I28" s="21" t="s">
        <v>334</v>
      </c>
      <c r="J28" s="34" t="s">
        <v>352</v>
      </c>
    </row>
    <row r="29" ht="18.75" customHeight="1" spans="1:10">
      <c r="A29" s="205" t="s">
        <v>299</v>
      </c>
      <c r="B29" s="21" t="s">
        <v>382</v>
      </c>
      <c r="C29" s="21" t="s">
        <v>353</v>
      </c>
      <c r="D29" s="21" t="s">
        <v>397</v>
      </c>
      <c r="E29" s="34" t="s">
        <v>398</v>
      </c>
      <c r="F29" s="21" t="s">
        <v>338</v>
      </c>
      <c r="G29" s="34" t="s">
        <v>339</v>
      </c>
      <c r="H29" s="21" t="s">
        <v>340</v>
      </c>
      <c r="I29" s="21" t="s">
        <v>334</v>
      </c>
      <c r="J29" s="34" t="s">
        <v>399</v>
      </c>
    </row>
    <row r="30" ht="18.75" customHeight="1" spans="1:10">
      <c r="A30" s="205" t="s">
        <v>299</v>
      </c>
      <c r="B30" s="21" t="s">
        <v>382</v>
      </c>
      <c r="C30" s="21" t="s">
        <v>353</v>
      </c>
      <c r="D30" s="21" t="s">
        <v>354</v>
      </c>
      <c r="E30" s="34" t="s">
        <v>355</v>
      </c>
      <c r="F30" s="21" t="s">
        <v>338</v>
      </c>
      <c r="G30" s="34" t="s">
        <v>339</v>
      </c>
      <c r="H30" s="21" t="s">
        <v>340</v>
      </c>
      <c r="I30" s="21" t="s">
        <v>334</v>
      </c>
      <c r="J30" s="34" t="s">
        <v>400</v>
      </c>
    </row>
    <row r="31" ht="18.75" customHeight="1" spans="1:10">
      <c r="A31" s="205" t="s">
        <v>299</v>
      </c>
      <c r="B31" s="21" t="s">
        <v>382</v>
      </c>
      <c r="C31" s="21" t="s">
        <v>357</v>
      </c>
      <c r="D31" s="21" t="s">
        <v>358</v>
      </c>
      <c r="E31" s="34" t="s">
        <v>401</v>
      </c>
      <c r="F31" s="21" t="s">
        <v>331</v>
      </c>
      <c r="G31" s="34" t="s">
        <v>360</v>
      </c>
      <c r="H31" s="21" t="s">
        <v>340</v>
      </c>
      <c r="I31" s="21" t="s">
        <v>334</v>
      </c>
      <c r="J31" s="34" t="s">
        <v>402</v>
      </c>
    </row>
    <row r="32" ht="18.75" customHeight="1" spans="1:10">
      <c r="A32" s="205" t="s">
        <v>287</v>
      </c>
      <c r="B32" s="21" t="s">
        <v>403</v>
      </c>
      <c r="C32" s="21" t="s">
        <v>328</v>
      </c>
      <c r="D32" s="21" t="s">
        <v>329</v>
      </c>
      <c r="E32" s="34" t="s">
        <v>404</v>
      </c>
      <c r="F32" s="21" t="s">
        <v>331</v>
      </c>
      <c r="G32" s="34" t="s">
        <v>405</v>
      </c>
      <c r="H32" s="21" t="s">
        <v>406</v>
      </c>
      <c r="I32" s="21" t="s">
        <v>334</v>
      </c>
      <c r="J32" s="34" t="s">
        <v>407</v>
      </c>
    </row>
    <row r="33" ht="18.75" customHeight="1" spans="1:10">
      <c r="A33" s="205" t="s">
        <v>287</v>
      </c>
      <c r="B33" s="21" t="s">
        <v>403</v>
      </c>
      <c r="C33" s="21" t="s">
        <v>328</v>
      </c>
      <c r="D33" s="21" t="s">
        <v>329</v>
      </c>
      <c r="E33" s="34" t="s">
        <v>408</v>
      </c>
      <c r="F33" s="21" t="s">
        <v>331</v>
      </c>
      <c r="G33" s="34" t="s">
        <v>409</v>
      </c>
      <c r="H33" s="21" t="s">
        <v>406</v>
      </c>
      <c r="I33" s="21" t="s">
        <v>334</v>
      </c>
      <c r="J33" s="34" t="s">
        <v>410</v>
      </c>
    </row>
    <row r="34" ht="18.75" customHeight="1" spans="1:10">
      <c r="A34" s="205" t="s">
        <v>287</v>
      </c>
      <c r="B34" s="21" t="s">
        <v>403</v>
      </c>
      <c r="C34" s="21" t="s">
        <v>328</v>
      </c>
      <c r="D34" s="21" t="s">
        <v>336</v>
      </c>
      <c r="E34" s="34" t="s">
        <v>369</v>
      </c>
      <c r="F34" s="21" t="s">
        <v>338</v>
      </c>
      <c r="G34" s="34" t="s">
        <v>339</v>
      </c>
      <c r="H34" s="21" t="s">
        <v>340</v>
      </c>
      <c r="I34" s="21" t="s">
        <v>334</v>
      </c>
      <c r="J34" s="34" t="s">
        <v>411</v>
      </c>
    </row>
    <row r="35" ht="18.75" customHeight="1" spans="1:10">
      <c r="A35" s="205" t="s">
        <v>287</v>
      </c>
      <c r="B35" s="21" t="s">
        <v>403</v>
      </c>
      <c r="C35" s="21" t="s">
        <v>328</v>
      </c>
      <c r="D35" s="21" t="s">
        <v>344</v>
      </c>
      <c r="E35" s="34" t="s">
        <v>412</v>
      </c>
      <c r="F35" s="21" t="s">
        <v>338</v>
      </c>
      <c r="G35" s="34" t="s">
        <v>339</v>
      </c>
      <c r="H35" s="21" t="s">
        <v>340</v>
      </c>
      <c r="I35" s="21" t="s">
        <v>334</v>
      </c>
      <c r="J35" s="34" t="s">
        <v>413</v>
      </c>
    </row>
    <row r="36" ht="18.75" customHeight="1" spans="1:10">
      <c r="A36" s="205" t="s">
        <v>287</v>
      </c>
      <c r="B36" s="21" t="s">
        <v>403</v>
      </c>
      <c r="C36" s="21" t="s">
        <v>328</v>
      </c>
      <c r="D36" s="21" t="s">
        <v>347</v>
      </c>
      <c r="E36" s="34" t="s">
        <v>348</v>
      </c>
      <c r="F36" s="21" t="s">
        <v>349</v>
      </c>
      <c r="G36" s="34" t="s">
        <v>414</v>
      </c>
      <c r="H36" s="21" t="s">
        <v>351</v>
      </c>
      <c r="I36" s="21" t="s">
        <v>334</v>
      </c>
      <c r="J36" s="34" t="s">
        <v>415</v>
      </c>
    </row>
    <row r="37" ht="18.75" customHeight="1" spans="1:10">
      <c r="A37" s="205" t="s">
        <v>287</v>
      </c>
      <c r="B37" s="21" t="s">
        <v>403</v>
      </c>
      <c r="C37" s="21" t="s">
        <v>353</v>
      </c>
      <c r="D37" s="21" t="s">
        <v>397</v>
      </c>
      <c r="E37" s="34" t="s">
        <v>416</v>
      </c>
      <c r="F37" s="21" t="s">
        <v>338</v>
      </c>
      <c r="G37" s="34" t="s">
        <v>417</v>
      </c>
      <c r="H37" s="21"/>
      <c r="I37" s="21" t="s">
        <v>418</v>
      </c>
      <c r="J37" s="34" t="s">
        <v>419</v>
      </c>
    </row>
    <row r="38" ht="18.75" customHeight="1" spans="1:10">
      <c r="A38" s="205" t="s">
        <v>287</v>
      </c>
      <c r="B38" s="21" t="s">
        <v>403</v>
      </c>
      <c r="C38" s="21" t="s">
        <v>353</v>
      </c>
      <c r="D38" s="21" t="s">
        <v>397</v>
      </c>
      <c r="E38" s="34" t="s">
        <v>420</v>
      </c>
      <c r="F38" s="21" t="s">
        <v>331</v>
      </c>
      <c r="G38" s="34" t="s">
        <v>360</v>
      </c>
      <c r="H38" s="21" t="s">
        <v>340</v>
      </c>
      <c r="I38" s="21" t="s">
        <v>334</v>
      </c>
      <c r="J38" s="34" t="s">
        <v>421</v>
      </c>
    </row>
    <row r="39" ht="18.75" customHeight="1" spans="1:10">
      <c r="A39" s="205" t="s">
        <v>287</v>
      </c>
      <c r="B39" s="21" t="s">
        <v>403</v>
      </c>
      <c r="C39" s="21" t="s">
        <v>353</v>
      </c>
      <c r="D39" s="21" t="s">
        <v>422</v>
      </c>
      <c r="E39" s="34" t="s">
        <v>423</v>
      </c>
      <c r="F39" s="21" t="s">
        <v>338</v>
      </c>
      <c r="G39" s="34" t="s">
        <v>424</v>
      </c>
      <c r="H39" s="21"/>
      <c r="I39" s="21" t="s">
        <v>418</v>
      </c>
      <c r="J39" s="34" t="s">
        <v>425</v>
      </c>
    </row>
    <row r="40" ht="18.75" customHeight="1" spans="1:10">
      <c r="A40" s="205" t="s">
        <v>287</v>
      </c>
      <c r="B40" s="21" t="s">
        <v>403</v>
      </c>
      <c r="C40" s="21" t="s">
        <v>353</v>
      </c>
      <c r="D40" s="21" t="s">
        <v>354</v>
      </c>
      <c r="E40" s="34" t="s">
        <v>426</v>
      </c>
      <c r="F40" s="21" t="s">
        <v>338</v>
      </c>
      <c r="G40" s="34" t="s">
        <v>427</v>
      </c>
      <c r="H40" s="21"/>
      <c r="I40" s="21" t="s">
        <v>418</v>
      </c>
      <c r="J40" s="34" t="s">
        <v>428</v>
      </c>
    </row>
    <row r="41" ht="18.75" customHeight="1" spans="1:10">
      <c r="A41" s="205" t="s">
        <v>287</v>
      </c>
      <c r="B41" s="21" t="s">
        <v>403</v>
      </c>
      <c r="C41" s="21" t="s">
        <v>357</v>
      </c>
      <c r="D41" s="21" t="s">
        <v>358</v>
      </c>
      <c r="E41" s="34" t="s">
        <v>380</v>
      </c>
      <c r="F41" s="21" t="s">
        <v>331</v>
      </c>
      <c r="G41" s="34" t="s">
        <v>360</v>
      </c>
      <c r="H41" s="21" t="s">
        <v>340</v>
      </c>
      <c r="I41" s="21" t="s">
        <v>334</v>
      </c>
      <c r="J41" s="34" t="s">
        <v>429</v>
      </c>
    </row>
    <row r="42" ht="18.75" customHeight="1" spans="1:10">
      <c r="A42" s="205" t="s">
        <v>293</v>
      </c>
      <c r="B42" s="21" t="s">
        <v>430</v>
      </c>
      <c r="C42" s="21" t="s">
        <v>328</v>
      </c>
      <c r="D42" s="21" t="s">
        <v>329</v>
      </c>
      <c r="E42" s="34" t="s">
        <v>431</v>
      </c>
      <c r="F42" s="21" t="s">
        <v>331</v>
      </c>
      <c r="G42" s="34" t="s">
        <v>432</v>
      </c>
      <c r="H42" s="21" t="s">
        <v>433</v>
      </c>
      <c r="I42" s="21" t="s">
        <v>334</v>
      </c>
      <c r="J42" s="34" t="s">
        <v>434</v>
      </c>
    </row>
    <row r="43" ht="18.75" customHeight="1" spans="1:10">
      <c r="A43" s="205" t="s">
        <v>293</v>
      </c>
      <c r="B43" s="21" t="s">
        <v>430</v>
      </c>
      <c r="C43" s="21" t="s">
        <v>328</v>
      </c>
      <c r="D43" s="21" t="s">
        <v>336</v>
      </c>
      <c r="E43" s="34" t="s">
        <v>435</v>
      </c>
      <c r="F43" s="21" t="s">
        <v>338</v>
      </c>
      <c r="G43" s="34" t="s">
        <v>339</v>
      </c>
      <c r="H43" s="21" t="s">
        <v>340</v>
      </c>
      <c r="I43" s="21" t="s">
        <v>334</v>
      </c>
      <c r="J43" s="34" t="s">
        <v>436</v>
      </c>
    </row>
    <row r="44" ht="18.75" customHeight="1" spans="1:10">
      <c r="A44" s="205" t="s">
        <v>293</v>
      </c>
      <c r="B44" s="21" t="s">
        <v>430</v>
      </c>
      <c r="C44" s="21" t="s">
        <v>328</v>
      </c>
      <c r="D44" s="21" t="s">
        <v>344</v>
      </c>
      <c r="E44" s="34" t="s">
        <v>437</v>
      </c>
      <c r="F44" s="21" t="s">
        <v>338</v>
      </c>
      <c r="G44" s="34" t="s">
        <v>339</v>
      </c>
      <c r="H44" s="21" t="s">
        <v>340</v>
      </c>
      <c r="I44" s="21" t="s">
        <v>334</v>
      </c>
      <c r="J44" s="34" t="s">
        <v>438</v>
      </c>
    </row>
    <row r="45" ht="18.75" customHeight="1" spans="1:10">
      <c r="A45" s="205" t="s">
        <v>293</v>
      </c>
      <c r="B45" s="21" t="s">
        <v>430</v>
      </c>
      <c r="C45" s="21" t="s">
        <v>328</v>
      </c>
      <c r="D45" s="21" t="s">
        <v>347</v>
      </c>
      <c r="E45" s="34" t="s">
        <v>348</v>
      </c>
      <c r="F45" s="21" t="s">
        <v>349</v>
      </c>
      <c r="G45" s="34" t="s">
        <v>439</v>
      </c>
      <c r="H45" s="21" t="s">
        <v>351</v>
      </c>
      <c r="I45" s="21" t="s">
        <v>334</v>
      </c>
      <c r="J45" s="34" t="s">
        <v>352</v>
      </c>
    </row>
    <row r="46" ht="18.75" customHeight="1" spans="1:10">
      <c r="A46" s="205" t="s">
        <v>293</v>
      </c>
      <c r="B46" s="21" t="s">
        <v>430</v>
      </c>
      <c r="C46" s="21" t="s">
        <v>353</v>
      </c>
      <c r="D46" s="21" t="s">
        <v>397</v>
      </c>
      <c r="E46" s="34" t="s">
        <v>440</v>
      </c>
      <c r="F46" s="21" t="s">
        <v>331</v>
      </c>
      <c r="G46" s="34" t="s">
        <v>360</v>
      </c>
      <c r="H46" s="21" t="s">
        <v>340</v>
      </c>
      <c r="I46" s="21" t="s">
        <v>334</v>
      </c>
      <c r="J46" s="34" t="s">
        <v>441</v>
      </c>
    </row>
    <row r="47" ht="18.75" customHeight="1" spans="1:10">
      <c r="A47" s="205" t="s">
        <v>293</v>
      </c>
      <c r="B47" s="21" t="s">
        <v>430</v>
      </c>
      <c r="C47" s="21" t="s">
        <v>353</v>
      </c>
      <c r="D47" s="21" t="s">
        <v>397</v>
      </c>
      <c r="E47" s="34" t="s">
        <v>420</v>
      </c>
      <c r="F47" s="21" t="s">
        <v>331</v>
      </c>
      <c r="G47" s="34" t="s">
        <v>360</v>
      </c>
      <c r="H47" s="21" t="s">
        <v>340</v>
      </c>
      <c r="I47" s="21" t="s">
        <v>334</v>
      </c>
      <c r="J47" s="34" t="s">
        <v>442</v>
      </c>
    </row>
    <row r="48" ht="18.75" customHeight="1" spans="1:10">
      <c r="A48" s="205" t="s">
        <v>293</v>
      </c>
      <c r="B48" s="21" t="s">
        <v>430</v>
      </c>
      <c r="C48" s="21" t="s">
        <v>353</v>
      </c>
      <c r="D48" s="21" t="s">
        <v>354</v>
      </c>
      <c r="E48" s="34" t="s">
        <v>443</v>
      </c>
      <c r="F48" s="21" t="s">
        <v>331</v>
      </c>
      <c r="G48" s="34" t="s">
        <v>152</v>
      </c>
      <c r="H48" s="21" t="s">
        <v>378</v>
      </c>
      <c r="I48" s="21" t="s">
        <v>334</v>
      </c>
      <c r="J48" s="34" t="s">
        <v>444</v>
      </c>
    </row>
    <row r="49" ht="18.75" customHeight="1" spans="1:10">
      <c r="A49" s="205" t="s">
        <v>293</v>
      </c>
      <c r="B49" s="21" t="s">
        <v>430</v>
      </c>
      <c r="C49" s="21" t="s">
        <v>357</v>
      </c>
      <c r="D49" s="21" t="s">
        <v>358</v>
      </c>
      <c r="E49" s="34" t="s">
        <v>445</v>
      </c>
      <c r="F49" s="21" t="s">
        <v>331</v>
      </c>
      <c r="G49" s="34" t="s">
        <v>360</v>
      </c>
      <c r="H49" s="21" t="s">
        <v>340</v>
      </c>
      <c r="I49" s="21" t="s">
        <v>334</v>
      </c>
      <c r="J49" s="34" t="s">
        <v>381</v>
      </c>
    </row>
    <row r="50" ht="18.75" customHeight="1" spans="1:10">
      <c r="A50" s="205" t="s">
        <v>297</v>
      </c>
      <c r="B50" s="21" t="s">
        <v>446</v>
      </c>
      <c r="C50" s="21" t="s">
        <v>328</v>
      </c>
      <c r="D50" s="21" t="s">
        <v>329</v>
      </c>
      <c r="E50" s="34" t="s">
        <v>447</v>
      </c>
      <c r="F50" s="21" t="s">
        <v>338</v>
      </c>
      <c r="G50" s="34" t="s">
        <v>432</v>
      </c>
      <c r="H50" s="21" t="s">
        <v>448</v>
      </c>
      <c r="I50" s="21" t="s">
        <v>334</v>
      </c>
      <c r="J50" s="34" t="s">
        <v>449</v>
      </c>
    </row>
    <row r="51" ht="18.75" customHeight="1" spans="1:10">
      <c r="A51" s="205" t="s">
        <v>297</v>
      </c>
      <c r="B51" s="21" t="s">
        <v>446</v>
      </c>
      <c r="C51" s="21" t="s">
        <v>328</v>
      </c>
      <c r="D51" s="21" t="s">
        <v>336</v>
      </c>
      <c r="E51" s="34" t="s">
        <v>450</v>
      </c>
      <c r="F51" s="21" t="s">
        <v>338</v>
      </c>
      <c r="G51" s="34" t="s">
        <v>339</v>
      </c>
      <c r="H51" s="21" t="s">
        <v>340</v>
      </c>
      <c r="I51" s="21" t="s">
        <v>334</v>
      </c>
      <c r="J51" s="34" t="s">
        <v>451</v>
      </c>
    </row>
    <row r="52" ht="18.75" customHeight="1" spans="1:10">
      <c r="A52" s="205" t="s">
        <v>297</v>
      </c>
      <c r="B52" s="21" t="s">
        <v>446</v>
      </c>
      <c r="C52" s="21" t="s">
        <v>328</v>
      </c>
      <c r="D52" s="21" t="s">
        <v>336</v>
      </c>
      <c r="E52" s="34" t="s">
        <v>369</v>
      </c>
      <c r="F52" s="21" t="s">
        <v>338</v>
      </c>
      <c r="G52" s="34" t="s">
        <v>339</v>
      </c>
      <c r="H52" s="21" t="s">
        <v>340</v>
      </c>
      <c r="I52" s="21" t="s">
        <v>334</v>
      </c>
      <c r="J52" s="34" t="s">
        <v>452</v>
      </c>
    </row>
    <row r="53" ht="18.75" customHeight="1" spans="1:10">
      <c r="A53" s="205" t="s">
        <v>297</v>
      </c>
      <c r="B53" s="21" t="s">
        <v>446</v>
      </c>
      <c r="C53" s="21" t="s">
        <v>328</v>
      </c>
      <c r="D53" s="21" t="s">
        <v>336</v>
      </c>
      <c r="E53" s="34" t="s">
        <v>453</v>
      </c>
      <c r="F53" s="21" t="s">
        <v>338</v>
      </c>
      <c r="G53" s="34" t="s">
        <v>339</v>
      </c>
      <c r="H53" s="21" t="s">
        <v>340</v>
      </c>
      <c r="I53" s="21" t="s">
        <v>334</v>
      </c>
      <c r="J53" s="34" t="s">
        <v>454</v>
      </c>
    </row>
    <row r="54" ht="18.75" customHeight="1" spans="1:10">
      <c r="A54" s="205" t="s">
        <v>297</v>
      </c>
      <c r="B54" s="21" t="s">
        <v>446</v>
      </c>
      <c r="C54" s="21" t="s">
        <v>328</v>
      </c>
      <c r="D54" s="21" t="s">
        <v>344</v>
      </c>
      <c r="E54" s="34" t="s">
        <v>455</v>
      </c>
      <c r="F54" s="21" t="s">
        <v>338</v>
      </c>
      <c r="G54" s="34" t="s">
        <v>339</v>
      </c>
      <c r="H54" s="21" t="s">
        <v>340</v>
      </c>
      <c r="I54" s="21" t="s">
        <v>334</v>
      </c>
      <c r="J54" s="34" t="s">
        <v>456</v>
      </c>
    </row>
    <row r="55" ht="18.75" customHeight="1" spans="1:10">
      <c r="A55" s="205" t="s">
        <v>297</v>
      </c>
      <c r="B55" s="21" t="s">
        <v>446</v>
      </c>
      <c r="C55" s="21" t="s">
        <v>328</v>
      </c>
      <c r="D55" s="21" t="s">
        <v>347</v>
      </c>
      <c r="E55" s="34" t="s">
        <v>348</v>
      </c>
      <c r="F55" s="21" t="s">
        <v>349</v>
      </c>
      <c r="G55" s="34" t="s">
        <v>152</v>
      </c>
      <c r="H55" s="21" t="s">
        <v>351</v>
      </c>
      <c r="I55" s="21" t="s">
        <v>334</v>
      </c>
      <c r="J55" s="34" t="s">
        <v>352</v>
      </c>
    </row>
    <row r="56" ht="18.75" customHeight="1" spans="1:10">
      <c r="A56" s="205" t="s">
        <v>297</v>
      </c>
      <c r="B56" s="21" t="s">
        <v>446</v>
      </c>
      <c r="C56" s="21" t="s">
        <v>353</v>
      </c>
      <c r="D56" s="21" t="s">
        <v>354</v>
      </c>
      <c r="E56" s="34" t="s">
        <v>457</v>
      </c>
      <c r="F56" s="21" t="s">
        <v>331</v>
      </c>
      <c r="G56" s="34" t="s">
        <v>439</v>
      </c>
      <c r="H56" s="21" t="s">
        <v>378</v>
      </c>
      <c r="I56" s="21" t="s">
        <v>334</v>
      </c>
      <c r="J56" s="34" t="s">
        <v>458</v>
      </c>
    </row>
    <row r="57" ht="18.75" customHeight="1" spans="1:10">
      <c r="A57" s="205" t="s">
        <v>297</v>
      </c>
      <c r="B57" s="21" t="s">
        <v>446</v>
      </c>
      <c r="C57" s="21" t="s">
        <v>357</v>
      </c>
      <c r="D57" s="21" t="s">
        <v>358</v>
      </c>
      <c r="E57" s="34" t="s">
        <v>459</v>
      </c>
      <c r="F57" s="21" t="s">
        <v>331</v>
      </c>
      <c r="G57" s="34" t="s">
        <v>360</v>
      </c>
      <c r="H57" s="21" t="s">
        <v>340</v>
      </c>
      <c r="I57" s="21" t="s">
        <v>334</v>
      </c>
      <c r="J57" s="34" t="s">
        <v>460</v>
      </c>
    </row>
    <row r="58" ht="18.75" customHeight="1" spans="1:10">
      <c r="A58" s="205" t="s">
        <v>276</v>
      </c>
      <c r="B58" s="21" t="s">
        <v>461</v>
      </c>
      <c r="C58" s="21" t="s">
        <v>328</v>
      </c>
      <c r="D58" s="21" t="s">
        <v>329</v>
      </c>
      <c r="E58" s="34" t="s">
        <v>462</v>
      </c>
      <c r="F58" s="21" t="s">
        <v>331</v>
      </c>
      <c r="G58" s="34" t="s">
        <v>439</v>
      </c>
      <c r="H58" s="21" t="s">
        <v>378</v>
      </c>
      <c r="I58" s="21" t="s">
        <v>334</v>
      </c>
      <c r="J58" s="34" t="s">
        <v>463</v>
      </c>
    </row>
    <row r="59" ht="18.75" customHeight="1" spans="1:10">
      <c r="A59" s="205" t="s">
        <v>276</v>
      </c>
      <c r="B59" s="21" t="s">
        <v>461</v>
      </c>
      <c r="C59" s="21" t="s">
        <v>328</v>
      </c>
      <c r="D59" s="21" t="s">
        <v>329</v>
      </c>
      <c r="E59" s="34" t="s">
        <v>464</v>
      </c>
      <c r="F59" s="21" t="s">
        <v>331</v>
      </c>
      <c r="G59" s="34" t="s">
        <v>465</v>
      </c>
      <c r="H59" s="21" t="s">
        <v>333</v>
      </c>
      <c r="I59" s="21" t="s">
        <v>334</v>
      </c>
      <c r="J59" s="34" t="s">
        <v>466</v>
      </c>
    </row>
    <row r="60" ht="18.75" customHeight="1" spans="1:10">
      <c r="A60" s="205" t="s">
        <v>276</v>
      </c>
      <c r="B60" s="21" t="s">
        <v>461</v>
      </c>
      <c r="C60" s="21" t="s">
        <v>328</v>
      </c>
      <c r="D60" s="21" t="s">
        <v>336</v>
      </c>
      <c r="E60" s="34" t="s">
        <v>467</v>
      </c>
      <c r="F60" s="21" t="s">
        <v>338</v>
      </c>
      <c r="G60" s="34" t="s">
        <v>339</v>
      </c>
      <c r="H60" s="21" t="s">
        <v>340</v>
      </c>
      <c r="I60" s="21" t="s">
        <v>334</v>
      </c>
      <c r="J60" s="34" t="s">
        <v>468</v>
      </c>
    </row>
    <row r="61" ht="18.75" customHeight="1" spans="1:10">
      <c r="A61" s="205" t="s">
        <v>276</v>
      </c>
      <c r="B61" s="21" t="s">
        <v>461</v>
      </c>
      <c r="C61" s="21" t="s">
        <v>328</v>
      </c>
      <c r="D61" s="21" t="s">
        <v>344</v>
      </c>
      <c r="E61" s="34" t="s">
        <v>469</v>
      </c>
      <c r="F61" s="21" t="s">
        <v>338</v>
      </c>
      <c r="G61" s="34" t="s">
        <v>339</v>
      </c>
      <c r="H61" s="21" t="s">
        <v>340</v>
      </c>
      <c r="I61" s="21" t="s">
        <v>334</v>
      </c>
      <c r="J61" s="34" t="s">
        <v>470</v>
      </c>
    </row>
    <row r="62" ht="18.75" customHeight="1" spans="1:10">
      <c r="A62" s="205" t="s">
        <v>276</v>
      </c>
      <c r="B62" s="21" t="s">
        <v>461</v>
      </c>
      <c r="C62" s="21" t="s">
        <v>328</v>
      </c>
      <c r="D62" s="21" t="s">
        <v>347</v>
      </c>
      <c r="E62" s="34" t="s">
        <v>348</v>
      </c>
      <c r="F62" s="21" t="s">
        <v>349</v>
      </c>
      <c r="G62" s="34" t="s">
        <v>471</v>
      </c>
      <c r="H62" s="21" t="s">
        <v>351</v>
      </c>
      <c r="I62" s="21" t="s">
        <v>334</v>
      </c>
      <c r="J62" s="34" t="s">
        <v>352</v>
      </c>
    </row>
    <row r="63" ht="18.75" customHeight="1" spans="1:10">
      <c r="A63" s="205" t="s">
        <v>276</v>
      </c>
      <c r="B63" s="21" t="s">
        <v>461</v>
      </c>
      <c r="C63" s="21" t="s">
        <v>353</v>
      </c>
      <c r="D63" s="21" t="s">
        <v>354</v>
      </c>
      <c r="E63" s="34" t="s">
        <v>472</v>
      </c>
      <c r="F63" s="21" t="s">
        <v>331</v>
      </c>
      <c r="G63" s="34" t="s">
        <v>473</v>
      </c>
      <c r="H63" s="21" t="s">
        <v>340</v>
      </c>
      <c r="I63" s="21" t="s">
        <v>334</v>
      </c>
      <c r="J63" s="34" t="s">
        <v>474</v>
      </c>
    </row>
    <row r="64" ht="18.75" customHeight="1" spans="1:10">
      <c r="A64" s="205" t="s">
        <v>276</v>
      </c>
      <c r="B64" s="21" t="s">
        <v>461</v>
      </c>
      <c r="C64" s="21" t="s">
        <v>357</v>
      </c>
      <c r="D64" s="21" t="s">
        <v>358</v>
      </c>
      <c r="E64" s="34" t="s">
        <v>380</v>
      </c>
      <c r="F64" s="21" t="s">
        <v>331</v>
      </c>
      <c r="G64" s="34" t="s">
        <v>360</v>
      </c>
      <c r="H64" s="21" t="s">
        <v>340</v>
      </c>
      <c r="I64" s="21" t="s">
        <v>334</v>
      </c>
      <c r="J64" s="34" t="s">
        <v>429</v>
      </c>
    </row>
    <row r="65" ht="18.75" customHeight="1" spans="1:10">
      <c r="A65" s="205" t="s">
        <v>283</v>
      </c>
      <c r="B65" s="21" t="s">
        <v>475</v>
      </c>
      <c r="C65" s="21" t="s">
        <v>328</v>
      </c>
      <c r="D65" s="21" t="s">
        <v>329</v>
      </c>
      <c r="E65" s="34" t="s">
        <v>476</v>
      </c>
      <c r="F65" s="21" t="s">
        <v>331</v>
      </c>
      <c r="G65" s="34" t="s">
        <v>432</v>
      </c>
      <c r="H65" s="21" t="s">
        <v>477</v>
      </c>
      <c r="I65" s="21" t="s">
        <v>334</v>
      </c>
      <c r="J65" s="34" t="s">
        <v>449</v>
      </c>
    </row>
    <row r="66" ht="18.75" customHeight="1" spans="1:10">
      <c r="A66" s="205" t="s">
        <v>283</v>
      </c>
      <c r="B66" s="21" t="s">
        <v>475</v>
      </c>
      <c r="C66" s="21" t="s">
        <v>328</v>
      </c>
      <c r="D66" s="21" t="s">
        <v>336</v>
      </c>
      <c r="E66" s="34" t="s">
        <v>453</v>
      </c>
      <c r="F66" s="21" t="s">
        <v>338</v>
      </c>
      <c r="G66" s="34" t="s">
        <v>339</v>
      </c>
      <c r="H66" s="21" t="s">
        <v>340</v>
      </c>
      <c r="I66" s="21" t="s">
        <v>334</v>
      </c>
      <c r="J66" s="34" t="s">
        <v>454</v>
      </c>
    </row>
    <row r="67" ht="18.75" customHeight="1" spans="1:10">
      <c r="A67" s="205" t="s">
        <v>283</v>
      </c>
      <c r="B67" s="21" t="s">
        <v>475</v>
      </c>
      <c r="C67" s="21" t="s">
        <v>328</v>
      </c>
      <c r="D67" s="21" t="s">
        <v>344</v>
      </c>
      <c r="E67" s="34" t="s">
        <v>455</v>
      </c>
      <c r="F67" s="21" t="s">
        <v>338</v>
      </c>
      <c r="G67" s="34" t="s">
        <v>339</v>
      </c>
      <c r="H67" s="21" t="s">
        <v>340</v>
      </c>
      <c r="I67" s="21" t="s">
        <v>334</v>
      </c>
      <c r="J67" s="34" t="s">
        <v>456</v>
      </c>
    </row>
    <row r="68" ht="18.75" customHeight="1" spans="1:10">
      <c r="A68" s="205" t="s">
        <v>283</v>
      </c>
      <c r="B68" s="21" t="s">
        <v>475</v>
      </c>
      <c r="C68" s="21" t="s">
        <v>328</v>
      </c>
      <c r="D68" s="21" t="s">
        <v>347</v>
      </c>
      <c r="E68" s="34" t="s">
        <v>348</v>
      </c>
      <c r="F68" s="21" t="s">
        <v>349</v>
      </c>
      <c r="G68" s="34" t="s">
        <v>478</v>
      </c>
      <c r="H68" s="21" t="s">
        <v>351</v>
      </c>
      <c r="I68" s="21" t="s">
        <v>334</v>
      </c>
      <c r="J68" s="34" t="s">
        <v>352</v>
      </c>
    </row>
    <row r="69" ht="18.75" customHeight="1" spans="1:10">
      <c r="A69" s="205" t="s">
        <v>283</v>
      </c>
      <c r="B69" s="21" t="s">
        <v>475</v>
      </c>
      <c r="C69" s="21" t="s">
        <v>353</v>
      </c>
      <c r="D69" s="21" t="s">
        <v>354</v>
      </c>
      <c r="E69" s="34" t="s">
        <v>457</v>
      </c>
      <c r="F69" s="21" t="s">
        <v>331</v>
      </c>
      <c r="G69" s="34" t="s">
        <v>152</v>
      </c>
      <c r="H69" s="21" t="s">
        <v>378</v>
      </c>
      <c r="I69" s="21" t="s">
        <v>334</v>
      </c>
      <c r="J69" s="34" t="s">
        <v>458</v>
      </c>
    </row>
    <row r="70" ht="18.75" customHeight="1" spans="1:10">
      <c r="A70" s="205" t="s">
        <v>283</v>
      </c>
      <c r="B70" s="21" t="s">
        <v>475</v>
      </c>
      <c r="C70" s="21" t="s">
        <v>357</v>
      </c>
      <c r="D70" s="21" t="s">
        <v>358</v>
      </c>
      <c r="E70" s="34" t="s">
        <v>479</v>
      </c>
      <c r="F70" s="21" t="s">
        <v>331</v>
      </c>
      <c r="G70" s="34" t="s">
        <v>360</v>
      </c>
      <c r="H70" s="21" t="s">
        <v>340</v>
      </c>
      <c r="I70" s="21" t="s">
        <v>334</v>
      </c>
      <c r="J70" s="34" t="s">
        <v>460</v>
      </c>
    </row>
    <row r="71" ht="18.75" customHeight="1" spans="1:10">
      <c r="A71" s="205" t="s">
        <v>273</v>
      </c>
      <c r="B71" s="21" t="s">
        <v>480</v>
      </c>
      <c r="C71" s="21" t="s">
        <v>328</v>
      </c>
      <c r="D71" s="21" t="s">
        <v>329</v>
      </c>
      <c r="E71" s="34" t="s">
        <v>481</v>
      </c>
      <c r="F71" s="21" t="s">
        <v>338</v>
      </c>
      <c r="G71" s="34" t="s">
        <v>153</v>
      </c>
      <c r="H71" s="21" t="s">
        <v>333</v>
      </c>
      <c r="I71" s="21" t="s">
        <v>334</v>
      </c>
      <c r="J71" s="34" t="s">
        <v>482</v>
      </c>
    </row>
    <row r="72" ht="18.75" customHeight="1" spans="1:10">
      <c r="A72" s="205" t="s">
        <v>273</v>
      </c>
      <c r="B72" s="21" t="s">
        <v>480</v>
      </c>
      <c r="C72" s="21" t="s">
        <v>328</v>
      </c>
      <c r="D72" s="21" t="s">
        <v>329</v>
      </c>
      <c r="E72" s="34" t="s">
        <v>483</v>
      </c>
      <c r="F72" s="21" t="s">
        <v>331</v>
      </c>
      <c r="G72" s="34" t="s">
        <v>432</v>
      </c>
      <c r="H72" s="21" t="s">
        <v>387</v>
      </c>
      <c r="I72" s="21" t="s">
        <v>334</v>
      </c>
      <c r="J72" s="34" t="s">
        <v>484</v>
      </c>
    </row>
    <row r="73" ht="18.75" customHeight="1" spans="1:10">
      <c r="A73" s="205" t="s">
        <v>273</v>
      </c>
      <c r="B73" s="21" t="s">
        <v>480</v>
      </c>
      <c r="C73" s="21" t="s">
        <v>328</v>
      </c>
      <c r="D73" s="21" t="s">
        <v>336</v>
      </c>
      <c r="E73" s="34" t="s">
        <v>485</v>
      </c>
      <c r="F73" s="21" t="s">
        <v>338</v>
      </c>
      <c r="G73" s="34" t="s">
        <v>339</v>
      </c>
      <c r="H73" s="21" t="s">
        <v>340</v>
      </c>
      <c r="I73" s="21" t="s">
        <v>334</v>
      </c>
      <c r="J73" s="34" t="s">
        <v>486</v>
      </c>
    </row>
    <row r="74" ht="18.75" customHeight="1" spans="1:10">
      <c r="A74" s="205" t="s">
        <v>273</v>
      </c>
      <c r="B74" s="21" t="s">
        <v>480</v>
      </c>
      <c r="C74" s="21" t="s">
        <v>328</v>
      </c>
      <c r="D74" s="21" t="s">
        <v>336</v>
      </c>
      <c r="E74" s="34" t="s">
        <v>487</v>
      </c>
      <c r="F74" s="21" t="s">
        <v>338</v>
      </c>
      <c r="G74" s="34" t="s">
        <v>339</v>
      </c>
      <c r="H74" s="21" t="s">
        <v>340</v>
      </c>
      <c r="I74" s="21" t="s">
        <v>334</v>
      </c>
      <c r="J74" s="34" t="s">
        <v>488</v>
      </c>
    </row>
    <row r="75" ht="18.75" customHeight="1" spans="1:10">
      <c r="A75" s="205" t="s">
        <v>273</v>
      </c>
      <c r="B75" s="21" t="s">
        <v>480</v>
      </c>
      <c r="C75" s="21" t="s">
        <v>328</v>
      </c>
      <c r="D75" s="21" t="s">
        <v>336</v>
      </c>
      <c r="E75" s="34" t="s">
        <v>489</v>
      </c>
      <c r="F75" s="21" t="s">
        <v>338</v>
      </c>
      <c r="G75" s="34" t="s">
        <v>339</v>
      </c>
      <c r="H75" s="21" t="s">
        <v>340</v>
      </c>
      <c r="I75" s="21" t="s">
        <v>334</v>
      </c>
      <c r="J75" s="34" t="s">
        <v>490</v>
      </c>
    </row>
    <row r="76" ht="18.75" customHeight="1" spans="1:10">
      <c r="A76" s="205" t="s">
        <v>273</v>
      </c>
      <c r="B76" s="21" t="s">
        <v>480</v>
      </c>
      <c r="C76" s="21" t="s">
        <v>328</v>
      </c>
      <c r="D76" s="21" t="s">
        <v>344</v>
      </c>
      <c r="E76" s="34" t="s">
        <v>491</v>
      </c>
      <c r="F76" s="21" t="s">
        <v>338</v>
      </c>
      <c r="G76" s="34" t="s">
        <v>339</v>
      </c>
      <c r="H76" s="21" t="s">
        <v>340</v>
      </c>
      <c r="I76" s="21" t="s">
        <v>334</v>
      </c>
      <c r="J76" s="34" t="s">
        <v>492</v>
      </c>
    </row>
    <row r="77" ht="18.75" customHeight="1" spans="1:10">
      <c r="A77" s="205" t="s">
        <v>273</v>
      </c>
      <c r="B77" s="21" t="s">
        <v>480</v>
      </c>
      <c r="C77" s="21" t="s">
        <v>328</v>
      </c>
      <c r="D77" s="21" t="s">
        <v>347</v>
      </c>
      <c r="E77" s="34" t="s">
        <v>348</v>
      </c>
      <c r="F77" s="21" t="s">
        <v>338</v>
      </c>
      <c r="G77" s="34" t="s">
        <v>493</v>
      </c>
      <c r="H77" s="21" t="s">
        <v>396</v>
      </c>
      <c r="I77" s="21" t="s">
        <v>334</v>
      </c>
      <c r="J77" s="34" t="s">
        <v>494</v>
      </c>
    </row>
    <row r="78" ht="18.75" customHeight="1" spans="1:10">
      <c r="A78" s="205" t="s">
        <v>273</v>
      </c>
      <c r="B78" s="21" t="s">
        <v>480</v>
      </c>
      <c r="C78" s="21" t="s">
        <v>353</v>
      </c>
      <c r="D78" s="21" t="s">
        <v>397</v>
      </c>
      <c r="E78" s="34" t="s">
        <v>495</v>
      </c>
      <c r="F78" s="21" t="s">
        <v>331</v>
      </c>
      <c r="G78" s="34" t="s">
        <v>360</v>
      </c>
      <c r="H78" s="21" t="s">
        <v>340</v>
      </c>
      <c r="I78" s="21" t="s">
        <v>334</v>
      </c>
      <c r="J78" s="34" t="s">
        <v>496</v>
      </c>
    </row>
    <row r="79" ht="18.75" customHeight="1" spans="1:10">
      <c r="A79" s="205" t="s">
        <v>273</v>
      </c>
      <c r="B79" s="21" t="s">
        <v>480</v>
      </c>
      <c r="C79" s="21" t="s">
        <v>357</v>
      </c>
      <c r="D79" s="21" t="s">
        <v>358</v>
      </c>
      <c r="E79" s="34" t="s">
        <v>497</v>
      </c>
      <c r="F79" s="21" t="s">
        <v>331</v>
      </c>
      <c r="G79" s="34" t="s">
        <v>360</v>
      </c>
      <c r="H79" s="21" t="s">
        <v>340</v>
      </c>
      <c r="I79" s="21" t="s">
        <v>334</v>
      </c>
      <c r="J79" s="34" t="s">
        <v>498</v>
      </c>
    </row>
    <row r="80" ht="18.75" customHeight="1" spans="1:10">
      <c r="A80" s="205" t="s">
        <v>291</v>
      </c>
      <c r="B80" s="21" t="s">
        <v>499</v>
      </c>
      <c r="C80" s="21" t="s">
        <v>328</v>
      </c>
      <c r="D80" s="21" t="s">
        <v>329</v>
      </c>
      <c r="E80" s="34" t="s">
        <v>500</v>
      </c>
      <c r="F80" s="21" t="s">
        <v>331</v>
      </c>
      <c r="G80" s="34" t="s">
        <v>432</v>
      </c>
      <c r="H80" s="21" t="s">
        <v>384</v>
      </c>
      <c r="I80" s="21" t="s">
        <v>334</v>
      </c>
      <c r="J80" s="34" t="s">
        <v>501</v>
      </c>
    </row>
    <row r="81" ht="18.75" customHeight="1" spans="1:10">
      <c r="A81" s="205" t="s">
        <v>291</v>
      </c>
      <c r="B81" s="21" t="s">
        <v>499</v>
      </c>
      <c r="C81" s="21" t="s">
        <v>328</v>
      </c>
      <c r="D81" s="21" t="s">
        <v>329</v>
      </c>
      <c r="E81" s="34" t="s">
        <v>502</v>
      </c>
      <c r="F81" s="21" t="s">
        <v>338</v>
      </c>
      <c r="G81" s="34" t="s">
        <v>432</v>
      </c>
      <c r="H81" s="21" t="s">
        <v>433</v>
      </c>
      <c r="I81" s="21" t="s">
        <v>334</v>
      </c>
      <c r="J81" s="34" t="s">
        <v>434</v>
      </c>
    </row>
    <row r="82" ht="18.75" customHeight="1" spans="1:10">
      <c r="A82" s="205" t="s">
        <v>291</v>
      </c>
      <c r="B82" s="21" t="s">
        <v>499</v>
      </c>
      <c r="C82" s="21" t="s">
        <v>328</v>
      </c>
      <c r="D82" s="21" t="s">
        <v>336</v>
      </c>
      <c r="E82" s="34" t="s">
        <v>503</v>
      </c>
      <c r="F82" s="21" t="s">
        <v>331</v>
      </c>
      <c r="G82" s="34" t="s">
        <v>473</v>
      </c>
      <c r="H82" s="21" t="s">
        <v>340</v>
      </c>
      <c r="I82" s="21" t="s">
        <v>334</v>
      </c>
      <c r="J82" s="34" t="s">
        <v>504</v>
      </c>
    </row>
    <row r="83" ht="18.75" customHeight="1" spans="1:10">
      <c r="A83" s="205" t="s">
        <v>291</v>
      </c>
      <c r="B83" s="21" t="s">
        <v>499</v>
      </c>
      <c r="C83" s="21" t="s">
        <v>328</v>
      </c>
      <c r="D83" s="21" t="s">
        <v>344</v>
      </c>
      <c r="E83" s="34" t="s">
        <v>437</v>
      </c>
      <c r="F83" s="21" t="s">
        <v>338</v>
      </c>
      <c r="G83" s="34" t="s">
        <v>339</v>
      </c>
      <c r="H83" s="21" t="s">
        <v>340</v>
      </c>
      <c r="I83" s="21" t="s">
        <v>334</v>
      </c>
      <c r="J83" s="34" t="s">
        <v>505</v>
      </c>
    </row>
    <row r="84" ht="18.75" customHeight="1" spans="1:10">
      <c r="A84" s="205" t="s">
        <v>291</v>
      </c>
      <c r="B84" s="21" t="s">
        <v>499</v>
      </c>
      <c r="C84" s="21" t="s">
        <v>328</v>
      </c>
      <c r="D84" s="21" t="s">
        <v>347</v>
      </c>
      <c r="E84" s="34" t="s">
        <v>348</v>
      </c>
      <c r="F84" s="21" t="s">
        <v>349</v>
      </c>
      <c r="G84" s="34" t="s">
        <v>506</v>
      </c>
      <c r="H84" s="21" t="s">
        <v>351</v>
      </c>
      <c r="I84" s="21" t="s">
        <v>334</v>
      </c>
      <c r="J84" s="34" t="s">
        <v>352</v>
      </c>
    </row>
    <row r="85" ht="18.75" customHeight="1" spans="1:10">
      <c r="A85" s="205" t="s">
        <v>291</v>
      </c>
      <c r="B85" s="21" t="s">
        <v>499</v>
      </c>
      <c r="C85" s="21" t="s">
        <v>353</v>
      </c>
      <c r="D85" s="21" t="s">
        <v>397</v>
      </c>
      <c r="E85" s="34" t="s">
        <v>440</v>
      </c>
      <c r="F85" s="21" t="s">
        <v>331</v>
      </c>
      <c r="G85" s="34" t="s">
        <v>360</v>
      </c>
      <c r="H85" s="21" t="s">
        <v>340</v>
      </c>
      <c r="I85" s="21" t="s">
        <v>334</v>
      </c>
      <c r="J85" s="34" t="s">
        <v>441</v>
      </c>
    </row>
    <row r="86" ht="18.75" customHeight="1" spans="1:10">
      <c r="A86" s="205" t="s">
        <v>291</v>
      </c>
      <c r="B86" s="21" t="s">
        <v>499</v>
      </c>
      <c r="C86" s="21" t="s">
        <v>357</v>
      </c>
      <c r="D86" s="21" t="s">
        <v>358</v>
      </c>
      <c r="E86" s="34" t="s">
        <v>479</v>
      </c>
      <c r="F86" s="21" t="s">
        <v>331</v>
      </c>
      <c r="G86" s="34" t="s">
        <v>360</v>
      </c>
      <c r="H86" s="21" t="s">
        <v>340</v>
      </c>
      <c r="I86" s="21" t="s">
        <v>334</v>
      </c>
      <c r="J86" s="34" t="s">
        <v>507</v>
      </c>
    </row>
    <row r="87" ht="18.75" customHeight="1" spans="1:10">
      <c r="A87" s="205" t="s">
        <v>310</v>
      </c>
      <c r="B87" s="21" t="s">
        <v>508</v>
      </c>
      <c r="C87" s="21" t="s">
        <v>328</v>
      </c>
      <c r="D87" s="21" t="s">
        <v>329</v>
      </c>
      <c r="E87" s="34" t="s">
        <v>509</v>
      </c>
      <c r="F87" s="21" t="s">
        <v>331</v>
      </c>
      <c r="G87" s="34" t="s">
        <v>153</v>
      </c>
      <c r="H87" s="21" t="s">
        <v>387</v>
      </c>
      <c r="I87" s="21" t="s">
        <v>334</v>
      </c>
      <c r="J87" s="34" t="s">
        <v>510</v>
      </c>
    </row>
    <row r="88" ht="18.75" customHeight="1" spans="1:10">
      <c r="A88" s="205" t="s">
        <v>310</v>
      </c>
      <c r="B88" s="21" t="s">
        <v>508</v>
      </c>
      <c r="C88" s="21" t="s">
        <v>328</v>
      </c>
      <c r="D88" s="21" t="s">
        <v>329</v>
      </c>
      <c r="E88" s="34" t="s">
        <v>511</v>
      </c>
      <c r="F88" s="21" t="s">
        <v>331</v>
      </c>
      <c r="G88" s="34" t="s">
        <v>153</v>
      </c>
      <c r="H88" s="21" t="s">
        <v>387</v>
      </c>
      <c r="I88" s="21" t="s">
        <v>334</v>
      </c>
      <c r="J88" s="34" t="s">
        <v>512</v>
      </c>
    </row>
    <row r="89" ht="18.75" customHeight="1" spans="1:10">
      <c r="A89" s="205" t="s">
        <v>310</v>
      </c>
      <c r="B89" s="21" t="s">
        <v>508</v>
      </c>
      <c r="C89" s="21" t="s">
        <v>328</v>
      </c>
      <c r="D89" s="21" t="s">
        <v>329</v>
      </c>
      <c r="E89" s="34" t="s">
        <v>513</v>
      </c>
      <c r="F89" s="21" t="s">
        <v>331</v>
      </c>
      <c r="G89" s="34" t="s">
        <v>432</v>
      </c>
      <c r="H89" s="21" t="s">
        <v>514</v>
      </c>
      <c r="I89" s="21" t="s">
        <v>334</v>
      </c>
      <c r="J89" s="34" t="s">
        <v>515</v>
      </c>
    </row>
    <row r="90" ht="18.75" customHeight="1" spans="1:10">
      <c r="A90" s="205" t="s">
        <v>310</v>
      </c>
      <c r="B90" s="21" t="s">
        <v>508</v>
      </c>
      <c r="C90" s="21" t="s">
        <v>328</v>
      </c>
      <c r="D90" s="21" t="s">
        <v>329</v>
      </c>
      <c r="E90" s="34" t="s">
        <v>516</v>
      </c>
      <c r="F90" s="21" t="s">
        <v>349</v>
      </c>
      <c r="G90" s="34" t="s">
        <v>517</v>
      </c>
      <c r="H90" s="21" t="s">
        <v>333</v>
      </c>
      <c r="I90" s="21" t="s">
        <v>334</v>
      </c>
      <c r="J90" s="34" t="s">
        <v>518</v>
      </c>
    </row>
    <row r="91" ht="18.75" customHeight="1" spans="1:10">
      <c r="A91" s="205" t="s">
        <v>310</v>
      </c>
      <c r="B91" s="21" t="s">
        <v>508</v>
      </c>
      <c r="C91" s="21" t="s">
        <v>328</v>
      </c>
      <c r="D91" s="21" t="s">
        <v>336</v>
      </c>
      <c r="E91" s="34" t="s">
        <v>519</v>
      </c>
      <c r="F91" s="21" t="s">
        <v>331</v>
      </c>
      <c r="G91" s="34" t="s">
        <v>473</v>
      </c>
      <c r="H91" s="21" t="s">
        <v>340</v>
      </c>
      <c r="I91" s="21" t="s">
        <v>334</v>
      </c>
      <c r="J91" s="34" t="s">
        <v>520</v>
      </c>
    </row>
    <row r="92" ht="18.75" customHeight="1" spans="1:10">
      <c r="A92" s="205" t="s">
        <v>310</v>
      </c>
      <c r="B92" s="21" t="s">
        <v>508</v>
      </c>
      <c r="C92" s="21" t="s">
        <v>328</v>
      </c>
      <c r="D92" s="21" t="s">
        <v>336</v>
      </c>
      <c r="E92" s="34" t="s">
        <v>521</v>
      </c>
      <c r="F92" s="21" t="s">
        <v>331</v>
      </c>
      <c r="G92" s="34" t="s">
        <v>473</v>
      </c>
      <c r="H92" s="21" t="s">
        <v>340</v>
      </c>
      <c r="I92" s="21" t="s">
        <v>334</v>
      </c>
      <c r="J92" s="34" t="s">
        <v>522</v>
      </c>
    </row>
    <row r="93" ht="18.75" customHeight="1" spans="1:10">
      <c r="A93" s="205" t="s">
        <v>310</v>
      </c>
      <c r="B93" s="21" t="s">
        <v>508</v>
      </c>
      <c r="C93" s="21" t="s">
        <v>328</v>
      </c>
      <c r="D93" s="21" t="s">
        <v>344</v>
      </c>
      <c r="E93" s="34" t="s">
        <v>523</v>
      </c>
      <c r="F93" s="21" t="s">
        <v>338</v>
      </c>
      <c r="G93" s="34" t="s">
        <v>339</v>
      </c>
      <c r="H93" s="21" t="s">
        <v>340</v>
      </c>
      <c r="I93" s="21" t="s">
        <v>334</v>
      </c>
      <c r="J93" s="34" t="s">
        <v>524</v>
      </c>
    </row>
    <row r="94" ht="18.75" customHeight="1" spans="1:10">
      <c r="A94" s="205" t="s">
        <v>310</v>
      </c>
      <c r="B94" s="21" t="s">
        <v>508</v>
      </c>
      <c r="C94" s="21" t="s">
        <v>328</v>
      </c>
      <c r="D94" s="21" t="s">
        <v>347</v>
      </c>
      <c r="E94" s="34" t="s">
        <v>348</v>
      </c>
      <c r="F94" s="21" t="s">
        <v>349</v>
      </c>
      <c r="G94" s="34" t="s">
        <v>360</v>
      </c>
      <c r="H94" s="21" t="s">
        <v>351</v>
      </c>
      <c r="I94" s="21" t="s">
        <v>334</v>
      </c>
      <c r="J94" s="34" t="s">
        <v>352</v>
      </c>
    </row>
    <row r="95" ht="18.75" customHeight="1" spans="1:10">
      <c r="A95" s="205" t="s">
        <v>310</v>
      </c>
      <c r="B95" s="21" t="s">
        <v>508</v>
      </c>
      <c r="C95" s="21" t="s">
        <v>353</v>
      </c>
      <c r="D95" s="21" t="s">
        <v>397</v>
      </c>
      <c r="E95" s="34" t="s">
        <v>472</v>
      </c>
      <c r="F95" s="21" t="s">
        <v>338</v>
      </c>
      <c r="G95" s="34" t="s">
        <v>339</v>
      </c>
      <c r="H95" s="21" t="s">
        <v>340</v>
      </c>
      <c r="I95" s="21" t="s">
        <v>334</v>
      </c>
      <c r="J95" s="34" t="s">
        <v>525</v>
      </c>
    </row>
    <row r="96" ht="18.75" customHeight="1" spans="1:10">
      <c r="A96" s="205" t="s">
        <v>310</v>
      </c>
      <c r="B96" s="21" t="s">
        <v>508</v>
      </c>
      <c r="C96" s="21" t="s">
        <v>357</v>
      </c>
      <c r="D96" s="21" t="s">
        <v>358</v>
      </c>
      <c r="E96" s="34" t="s">
        <v>459</v>
      </c>
      <c r="F96" s="21" t="s">
        <v>331</v>
      </c>
      <c r="G96" s="34" t="s">
        <v>360</v>
      </c>
      <c r="H96" s="21" t="s">
        <v>340</v>
      </c>
      <c r="I96" s="21" t="s">
        <v>334</v>
      </c>
      <c r="J96" s="34" t="s">
        <v>429</v>
      </c>
    </row>
    <row r="97" ht="18.75" customHeight="1" spans="1:10">
      <c r="A97" s="205" t="s">
        <v>279</v>
      </c>
      <c r="B97" s="21" t="s">
        <v>526</v>
      </c>
      <c r="C97" s="21" t="s">
        <v>328</v>
      </c>
      <c r="D97" s="21" t="s">
        <v>329</v>
      </c>
      <c r="E97" s="34" t="s">
        <v>527</v>
      </c>
      <c r="F97" s="21" t="s">
        <v>331</v>
      </c>
      <c r="G97" s="34" t="s">
        <v>432</v>
      </c>
      <c r="H97" s="21" t="s">
        <v>378</v>
      </c>
      <c r="I97" s="21" t="s">
        <v>334</v>
      </c>
      <c r="J97" s="34" t="s">
        <v>528</v>
      </c>
    </row>
    <row r="98" ht="18.75" customHeight="1" spans="1:10">
      <c r="A98" s="205" t="s">
        <v>279</v>
      </c>
      <c r="B98" s="21" t="s">
        <v>526</v>
      </c>
      <c r="C98" s="21" t="s">
        <v>328</v>
      </c>
      <c r="D98" s="21" t="s">
        <v>329</v>
      </c>
      <c r="E98" s="34" t="s">
        <v>529</v>
      </c>
      <c r="F98" s="21" t="s">
        <v>331</v>
      </c>
      <c r="G98" s="34" t="s">
        <v>439</v>
      </c>
      <c r="H98" s="21" t="s">
        <v>387</v>
      </c>
      <c r="I98" s="21" t="s">
        <v>334</v>
      </c>
      <c r="J98" s="34" t="s">
        <v>530</v>
      </c>
    </row>
    <row r="99" ht="18.75" customHeight="1" spans="1:10">
      <c r="A99" s="205" t="s">
        <v>279</v>
      </c>
      <c r="B99" s="21" t="s">
        <v>526</v>
      </c>
      <c r="C99" s="21" t="s">
        <v>328</v>
      </c>
      <c r="D99" s="21" t="s">
        <v>329</v>
      </c>
      <c r="E99" s="34" t="s">
        <v>531</v>
      </c>
      <c r="F99" s="21" t="s">
        <v>331</v>
      </c>
      <c r="G99" s="34" t="s">
        <v>465</v>
      </c>
      <c r="H99" s="21" t="s">
        <v>532</v>
      </c>
      <c r="I99" s="21" t="s">
        <v>334</v>
      </c>
      <c r="J99" s="34" t="s">
        <v>533</v>
      </c>
    </row>
    <row r="100" ht="18.75" customHeight="1" spans="1:10">
      <c r="A100" s="205" t="s">
        <v>279</v>
      </c>
      <c r="B100" s="21" t="s">
        <v>526</v>
      </c>
      <c r="C100" s="21" t="s">
        <v>328</v>
      </c>
      <c r="D100" s="21" t="s">
        <v>336</v>
      </c>
      <c r="E100" s="34" t="s">
        <v>534</v>
      </c>
      <c r="F100" s="21" t="s">
        <v>331</v>
      </c>
      <c r="G100" s="34" t="s">
        <v>473</v>
      </c>
      <c r="H100" s="21" t="s">
        <v>340</v>
      </c>
      <c r="I100" s="21" t="s">
        <v>334</v>
      </c>
      <c r="J100" s="34" t="s">
        <v>535</v>
      </c>
    </row>
    <row r="101" ht="18.75" customHeight="1" spans="1:10">
      <c r="A101" s="205" t="s">
        <v>279</v>
      </c>
      <c r="B101" s="21" t="s">
        <v>526</v>
      </c>
      <c r="C101" s="21" t="s">
        <v>328</v>
      </c>
      <c r="D101" s="21" t="s">
        <v>336</v>
      </c>
      <c r="E101" s="34" t="s">
        <v>536</v>
      </c>
      <c r="F101" s="21" t="s">
        <v>331</v>
      </c>
      <c r="G101" s="34" t="s">
        <v>473</v>
      </c>
      <c r="H101" s="21" t="s">
        <v>340</v>
      </c>
      <c r="I101" s="21" t="s">
        <v>334</v>
      </c>
      <c r="J101" s="34" t="s">
        <v>537</v>
      </c>
    </row>
    <row r="102" ht="18.75" customHeight="1" spans="1:10">
      <c r="A102" s="205" t="s">
        <v>279</v>
      </c>
      <c r="B102" s="21" t="s">
        <v>526</v>
      </c>
      <c r="C102" s="21" t="s">
        <v>328</v>
      </c>
      <c r="D102" s="21" t="s">
        <v>336</v>
      </c>
      <c r="E102" s="34" t="s">
        <v>538</v>
      </c>
      <c r="F102" s="21" t="s">
        <v>331</v>
      </c>
      <c r="G102" s="34" t="s">
        <v>539</v>
      </c>
      <c r="H102" s="21" t="s">
        <v>340</v>
      </c>
      <c r="I102" s="21" t="s">
        <v>334</v>
      </c>
      <c r="J102" s="34" t="s">
        <v>540</v>
      </c>
    </row>
    <row r="103" ht="18.75" customHeight="1" spans="1:10">
      <c r="A103" s="205" t="s">
        <v>279</v>
      </c>
      <c r="B103" s="21" t="s">
        <v>526</v>
      </c>
      <c r="C103" s="21" t="s">
        <v>328</v>
      </c>
      <c r="D103" s="21" t="s">
        <v>344</v>
      </c>
      <c r="E103" s="34" t="s">
        <v>541</v>
      </c>
      <c r="F103" s="21" t="s">
        <v>338</v>
      </c>
      <c r="G103" s="34" t="s">
        <v>339</v>
      </c>
      <c r="H103" s="21" t="s">
        <v>340</v>
      </c>
      <c r="I103" s="21" t="s">
        <v>334</v>
      </c>
      <c r="J103" s="34" t="s">
        <v>542</v>
      </c>
    </row>
    <row r="104" ht="18.75" customHeight="1" spans="1:10">
      <c r="A104" s="205" t="s">
        <v>279</v>
      </c>
      <c r="B104" s="21" t="s">
        <v>526</v>
      </c>
      <c r="C104" s="21" t="s">
        <v>328</v>
      </c>
      <c r="D104" s="21" t="s">
        <v>347</v>
      </c>
      <c r="E104" s="34" t="s">
        <v>348</v>
      </c>
      <c r="F104" s="21" t="s">
        <v>349</v>
      </c>
      <c r="G104" s="34" t="s">
        <v>543</v>
      </c>
      <c r="H104" s="21" t="s">
        <v>544</v>
      </c>
      <c r="I104" s="21" t="s">
        <v>334</v>
      </c>
      <c r="J104" s="34" t="s">
        <v>352</v>
      </c>
    </row>
    <row r="105" ht="18.75" customHeight="1" spans="1:10">
      <c r="A105" s="205" t="s">
        <v>279</v>
      </c>
      <c r="B105" s="21" t="s">
        <v>526</v>
      </c>
      <c r="C105" s="21" t="s">
        <v>353</v>
      </c>
      <c r="D105" s="21" t="s">
        <v>397</v>
      </c>
      <c r="E105" s="34" t="s">
        <v>545</v>
      </c>
      <c r="F105" s="21" t="s">
        <v>338</v>
      </c>
      <c r="G105" s="34" t="s">
        <v>339</v>
      </c>
      <c r="H105" s="21" t="s">
        <v>340</v>
      </c>
      <c r="I105" s="21" t="s">
        <v>334</v>
      </c>
      <c r="J105" s="34" t="s">
        <v>546</v>
      </c>
    </row>
    <row r="106" ht="18.75" customHeight="1" spans="1:10">
      <c r="A106" s="205" t="s">
        <v>279</v>
      </c>
      <c r="B106" s="21" t="s">
        <v>526</v>
      </c>
      <c r="C106" s="21" t="s">
        <v>357</v>
      </c>
      <c r="D106" s="21" t="s">
        <v>358</v>
      </c>
      <c r="E106" s="34" t="s">
        <v>547</v>
      </c>
      <c r="F106" s="21" t="s">
        <v>331</v>
      </c>
      <c r="G106" s="34" t="s">
        <v>360</v>
      </c>
      <c r="H106" s="21" t="s">
        <v>340</v>
      </c>
      <c r="I106" s="21" t="s">
        <v>334</v>
      </c>
      <c r="J106" s="34" t="s">
        <v>548</v>
      </c>
    </row>
    <row r="107" ht="18.75" customHeight="1" spans="1:10">
      <c r="A107" s="205" t="s">
        <v>307</v>
      </c>
      <c r="B107" s="21" t="s">
        <v>549</v>
      </c>
      <c r="C107" s="21" t="s">
        <v>328</v>
      </c>
      <c r="D107" s="21" t="s">
        <v>329</v>
      </c>
      <c r="E107" s="34" t="s">
        <v>550</v>
      </c>
      <c r="F107" s="21" t="s">
        <v>338</v>
      </c>
      <c r="G107" s="34" t="s">
        <v>152</v>
      </c>
      <c r="H107" s="21" t="s">
        <v>551</v>
      </c>
      <c r="I107" s="21" t="s">
        <v>334</v>
      </c>
      <c r="J107" s="34" t="s">
        <v>552</v>
      </c>
    </row>
    <row r="108" ht="18.75" customHeight="1" spans="1:10">
      <c r="A108" s="205" t="s">
        <v>307</v>
      </c>
      <c r="B108" s="21" t="s">
        <v>549</v>
      </c>
      <c r="C108" s="21" t="s">
        <v>328</v>
      </c>
      <c r="D108" s="21" t="s">
        <v>336</v>
      </c>
      <c r="E108" s="34" t="s">
        <v>369</v>
      </c>
      <c r="F108" s="21" t="s">
        <v>338</v>
      </c>
      <c r="G108" s="34" t="s">
        <v>339</v>
      </c>
      <c r="H108" s="21" t="s">
        <v>340</v>
      </c>
      <c r="I108" s="21" t="s">
        <v>334</v>
      </c>
      <c r="J108" s="34" t="s">
        <v>553</v>
      </c>
    </row>
    <row r="109" ht="18.75" customHeight="1" spans="1:10">
      <c r="A109" s="205" t="s">
        <v>307</v>
      </c>
      <c r="B109" s="21" t="s">
        <v>549</v>
      </c>
      <c r="C109" s="21" t="s">
        <v>328</v>
      </c>
      <c r="D109" s="21" t="s">
        <v>336</v>
      </c>
      <c r="E109" s="34" t="s">
        <v>554</v>
      </c>
      <c r="F109" s="21" t="s">
        <v>338</v>
      </c>
      <c r="G109" s="34" t="s">
        <v>339</v>
      </c>
      <c r="H109" s="21" t="s">
        <v>340</v>
      </c>
      <c r="I109" s="21" t="s">
        <v>334</v>
      </c>
      <c r="J109" s="34" t="s">
        <v>555</v>
      </c>
    </row>
    <row r="110" ht="18.75" customHeight="1" spans="1:10">
      <c r="A110" s="205" t="s">
        <v>307</v>
      </c>
      <c r="B110" s="21" t="s">
        <v>549</v>
      </c>
      <c r="C110" s="21" t="s">
        <v>328</v>
      </c>
      <c r="D110" s="21" t="s">
        <v>344</v>
      </c>
      <c r="E110" s="34" t="s">
        <v>556</v>
      </c>
      <c r="F110" s="21" t="s">
        <v>338</v>
      </c>
      <c r="G110" s="34" t="s">
        <v>339</v>
      </c>
      <c r="H110" s="21" t="s">
        <v>340</v>
      </c>
      <c r="I110" s="21" t="s">
        <v>334</v>
      </c>
      <c r="J110" s="34" t="s">
        <v>557</v>
      </c>
    </row>
    <row r="111" ht="18.75" customHeight="1" spans="1:10">
      <c r="A111" s="205" t="s">
        <v>307</v>
      </c>
      <c r="B111" s="21" t="s">
        <v>549</v>
      </c>
      <c r="C111" s="21" t="s">
        <v>328</v>
      </c>
      <c r="D111" s="21" t="s">
        <v>344</v>
      </c>
      <c r="E111" s="34" t="s">
        <v>558</v>
      </c>
      <c r="F111" s="21" t="s">
        <v>338</v>
      </c>
      <c r="G111" s="34" t="s">
        <v>339</v>
      </c>
      <c r="H111" s="21" t="s">
        <v>340</v>
      </c>
      <c r="I111" s="21" t="s">
        <v>334</v>
      </c>
      <c r="J111" s="34" t="s">
        <v>559</v>
      </c>
    </row>
    <row r="112" ht="18.75" customHeight="1" spans="1:10">
      <c r="A112" s="205" t="s">
        <v>307</v>
      </c>
      <c r="B112" s="21" t="s">
        <v>549</v>
      </c>
      <c r="C112" s="21" t="s">
        <v>328</v>
      </c>
      <c r="D112" s="21" t="s">
        <v>347</v>
      </c>
      <c r="E112" s="34" t="s">
        <v>348</v>
      </c>
      <c r="F112" s="21" t="s">
        <v>349</v>
      </c>
      <c r="G112" s="34" t="s">
        <v>560</v>
      </c>
      <c r="H112" s="21" t="s">
        <v>351</v>
      </c>
      <c r="I112" s="21" t="s">
        <v>334</v>
      </c>
      <c r="J112" s="34" t="s">
        <v>415</v>
      </c>
    </row>
    <row r="113" ht="18.75" customHeight="1" spans="1:10">
      <c r="A113" s="205" t="s">
        <v>307</v>
      </c>
      <c r="B113" s="21" t="s">
        <v>549</v>
      </c>
      <c r="C113" s="21" t="s">
        <v>353</v>
      </c>
      <c r="D113" s="21" t="s">
        <v>354</v>
      </c>
      <c r="E113" s="34" t="s">
        <v>561</v>
      </c>
      <c r="F113" s="21" t="s">
        <v>331</v>
      </c>
      <c r="G113" s="34" t="s">
        <v>377</v>
      </c>
      <c r="H113" s="21" t="s">
        <v>378</v>
      </c>
      <c r="I113" s="21" t="s">
        <v>334</v>
      </c>
      <c r="J113" s="34" t="s">
        <v>562</v>
      </c>
    </row>
    <row r="114" ht="18.75" customHeight="1" spans="1:10">
      <c r="A114" s="205" t="s">
        <v>307</v>
      </c>
      <c r="B114" s="21" t="s">
        <v>549</v>
      </c>
      <c r="C114" s="21" t="s">
        <v>357</v>
      </c>
      <c r="D114" s="21" t="s">
        <v>358</v>
      </c>
      <c r="E114" s="34" t="s">
        <v>459</v>
      </c>
      <c r="F114" s="21" t="s">
        <v>331</v>
      </c>
      <c r="G114" s="34" t="s">
        <v>360</v>
      </c>
      <c r="H114" s="21" t="s">
        <v>340</v>
      </c>
      <c r="I114" s="21" t="s">
        <v>334</v>
      </c>
      <c r="J114" s="34" t="s">
        <v>563</v>
      </c>
    </row>
    <row r="115" ht="18.75" customHeight="1" spans="1:10">
      <c r="A115" s="205" t="s">
        <v>289</v>
      </c>
      <c r="B115" s="21" t="s">
        <v>564</v>
      </c>
      <c r="C115" s="21" t="s">
        <v>328</v>
      </c>
      <c r="D115" s="21" t="s">
        <v>329</v>
      </c>
      <c r="E115" s="34" t="s">
        <v>565</v>
      </c>
      <c r="F115" s="21" t="s">
        <v>331</v>
      </c>
      <c r="G115" s="34" t="s">
        <v>566</v>
      </c>
      <c r="H115" s="21" t="s">
        <v>384</v>
      </c>
      <c r="I115" s="21" t="s">
        <v>334</v>
      </c>
      <c r="J115" s="34" t="s">
        <v>567</v>
      </c>
    </row>
    <row r="116" ht="18.75" customHeight="1" spans="1:10">
      <c r="A116" s="205" t="s">
        <v>289</v>
      </c>
      <c r="B116" s="21" t="s">
        <v>564</v>
      </c>
      <c r="C116" s="21" t="s">
        <v>328</v>
      </c>
      <c r="D116" s="21" t="s">
        <v>336</v>
      </c>
      <c r="E116" s="34" t="s">
        <v>369</v>
      </c>
      <c r="F116" s="21" t="s">
        <v>338</v>
      </c>
      <c r="G116" s="34" t="s">
        <v>339</v>
      </c>
      <c r="H116" s="21" t="s">
        <v>340</v>
      </c>
      <c r="I116" s="21" t="s">
        <v>334</v>
      </c>
      <c r="J116" s="34" t="s">
        <v>411</v>
      </c>
    </row>
    <row r="117" ht="18.75" customHeight="1" spans="1:10">
      <c r="A117" s="205" t="s">
        <v>289</v>
      </c>
      <c r="B117" s="21" t="s">
        <v>564</v>
      </c>
      <c r="C117" s="21" t="s">
        <v>328</v>
      </c>
      <c r="D117" s="21" t="s">
        <v>344</v>
      </c>
      <c r="E117" s="34" t="s">
        <v>412</v>
      </c>
      <c r="F117" s="21" t="s">
        <v>338</v>
      </c>
      <c r="G117" s="34" t="s">
        <v>339</v>
      </c>
      <c r="H117" s="21" t="s">
        <v>340</v>
      </c>
      <c r="I117" s="21" t="s">
        <v>334</v>
      </c>
      <c r="J117" s="34" t="s">
        <v>413</v>
      </c>
    </row>
    <row r="118" ht="18.75" customHeight="1" spans="1:10">
      <c r="A118" s="205" t="s">
        <v>289</v>
      </c>
      <c r="B118" s="21" t="s">
        <v>564</v>
      </c>
      <c r="C118" s="21" t="s">
        <v>328</v>
      </c>
      <c r="D118" s="21" t="s">
        <v>347</v>
      </c>
      <c r="E118" s="34" t="s">
        <v>348</v>
      </c>
      <c r="F118" s="21" t="s">
        <v>349</v>
      </c>
      <c r="G118" s="34" t="s">
        <v>154</v>
      </c>
      <c r="H118" s="21" t="s">
        <v>351</v>
      </c>
      <c r="I118" s="21" t="s">
        <v>334</v>
      </c>
      <c r="J118" s="34" t="s">
        <v>352</v>
      </c>
    </row>
    <row r="119" ht="18.75" customHeight="1" spans="1:10">
      <c r="A119" s="205" t="s">
        <v>289</v>
      </c>
      <c r="B119" s="21" t="s">
        <v>564</v>
      </c>
      <c r="C119" s="21" t="s">
        <v>353</v>
      </c>
      <c r="D119" s="21" t="s">
        <v>397</v>
      </c>
      <c r="E119" s="34" t="s">
        <v>568</v>
      </c>
      <c r="F119" s="21" t="s">
        <v>338</v>
      </c>
      <c r="G119" s="34" t="s">
        <v>569</v>
      </c>
      <c r="H119" s="21" t="s">
        <v>340</v>
      </c>
      <c r="I119" s="21" t="s">
        <v>418</v>
      </c>
      <c r="J119" s="34" t="s">
        <v>570</v>
      </c>
    </row>
    <row r="120" ht="18.75" customHeight="1" spans="1:10">
      <c r="A120" s="205" t="s">
        <v>289</v>
      </c>
      <c r="B120" s="21" t="s">
        <v>564</v>
      </c>
      <c r="C120" s="21" t="s">
        <v>357</v>
      </c>
      <c r="D120" s="21" t="s">
        <v>358</v>
      </c>
      <c r="E120" s="34" t="s">
        <v>380</v>
      </c>
      <c r="F120" s="21" t="s">
        <v>331</v>
      </c>
      <c r="G120" s="34" t="s">
        <v>360</v>
      </c>
      <c r="H120" s="21" t="s">
        <v>340</v>
      </c>
      <c r="I120" s="21" t="s">
        <v>334</v>
      </c>
      <c r="J120" s="34" t="s">
        <v>429</v>
      </c>
    </row>
    <row r="121" ht="18.75" customHeight="1" spans="1:10">
      <c r="A121" s="205" t="s">
        <v>301</v>
      </c>
      <c r="B121" s="21" t="s">
        <v>571</v>
      </c>
      <c r="C121" s="21" t="s">
        <v>328</v>
      </c>
      <c r="D121" s="21" t="s">
        <v>329</v>
      </c>
      <c r="E121" s="34" t="s">
        <v>572</v>
      </c>
      <c r="F121" s="21" t="s">
        <v>331</v>
      </c>
      <c r="G121" s="34" t="s">
        <v>152</v>
      </c>
      <c r="H121" s="21" t="s">
        <v>573</v>
      </c>
      <c r="I121" s="21" t="s">
        <v>334</v>
      </c>
      <c r="J121" s="34" t="s">
        <v>574</v>
      </c>
    </row>
    <row r="122" ht="18.75" customHeight="1" spans="1:10">
      <c r="A122" s="205" t="s">
        <v>301</v>
      </c>
      <c r="B122" s="21" t="s">
        <v>571</v>
      </c>
      <c r="C122" s="21" t="s">
        <v>328</v>
      </c>
      <c r="D122" s="21" t="s">
        <v>329</v>
      </c>
      <c r="E122" s="34" t="s">
        <v>575</v>
      </c>
      <c r="F122" s="21" t="s">
        <v>331</v>
      </c>
      <c r="G122" s="34" t="s">
        <v>576</v>
      </c>
      <c r="H122" s="21" t="s">
        <v>577</v>
      </c>
      <c r="I122" s="21" t="s">
        <v>334</v>
      </c>
      <c r="J122" s="34" t="s">
        <v>574</v>
      </c>
    </row>
    <row r="123" ht="18.75" customHeight="1" spans="1:10">
      <c r="A123" s="205" t="s">
        <v>301</v>
      </c>
      <c r="B123" s="21" t="s">
        <v>571</v>
      </c>
      <c r="C123" s="21" t="s">
        <v>328</v>
      </c>
      <c r="D123" s="21" t="s">
        <v>336</v>
      </c>
      <c r="E123" s="34" t="s">
        <v>435</v>
      </c>
      <c r="F123" s="21" t="s">
        <v>338</v>
      </c>
      <c r="G123" s="34" t="s">
        <v>339</v>
      </c>
      <c r="H123" s="21" t="s">
        <v>340</v>
      </c>
      <c r="I123" s="21" t="s">
        <v>334</v>
      </c>
      <c r="J123" s="34" t="s">
        <v>436</v>
      </c>
    </row>
    <row r="124" ht="18.75" customHeight="1" spans="1:10">
      <c r="A124" s="205" t="s">
        <v>301</v>
      </c>
      <c r="B124" s="21" t="s">
        <v>571</v>
      </c>
      <c r="C124" s="21" t="s">
        <v>328</v>
      </c>
      <c r="D124" s="21" t="s">
        <v>336</v>
      </c>
      <c r="E124" s="34" t="s">
        <v>578</v>
      </c>
      <c r="F124" s="21" t="s">
        <v>338</v>
      </c>
      <c r="G124" s="34" t="s">
        <v>579</v>
      </c>
      <c r="H124" s="21" t="s">
        <v>340</v>
      </c>
      <c r="I124" s="21" t="s">
        <v>334</v>
      </c>
      <c r="J124" s="34" t="s">
        <v>580</v>
      </c>
    </row>
    <row r="125" ht="18.75" customHeight="1" spans="1:10">
      <c r="A125" s="205" t="s">
        <v>301</v>
      </c>
      <c r="B125" s="21" t="s">
        <v>571</v>
      </c>
      <c r="C125" s="21" t="s">
        <v>328</v>
      </c>
      <c r="D125" s="21" t="s">
        <v>344</v>
      </c>
      <c r="E125" s="34" t="s">
        <v>437</v>
      </c>
      <c r="F125" s="21" t="s">
        <v>338</v>
      </c>
      <c r="G125" s="34" t="s">
        <v>339</v>
      </c>
      <c r="H125" s="21" t="s">
        <v>340</v>
      </c>
      <c r="I125" s="21" t="s">
        <v>334</v>
      </c>
      <c r="J125" s="34" t="s">
        <v>505</v>
      </c>
    </row>
    <row r="126" ht="18.75" customHeight="1" spans="1:10">
      <c r="A126" s="205" t="s">
        <v>301</v>
      </c>
      <c r="B126" s="21" t="s">
        <v>571</v>
      </c>
      <c r="C126" s="21" t="s">
        <v>328</v>
      </c>
      <c r="D126" s="21" t="s">
        <v>344</v>
      </c>
      <c r="E126" s="34" t="s">
        <v>581</v>
      </c>
      <c r="F126" s="21" t="s">
        <v>349</v>
      </c>
      <c r="G126" s="34" t="s">
        <v>439</v>
      </c>
      <c r="H126" s="21" t="s">
        <v>378</v>
      </c>
      <c r="I126" s="21" t="s">
        <v>334</v>
      </c>
      <c r="J126" s="34" t="s">
        <v>582</v>
      </c>
    </row>
    <row r="127" ht="18.75" customHeight="1" spans="1:10">
      <c r="A127" s="205" t="s">
        <v>301</v>
      </c>
      <c r="B127" s="21" t="s">
        <v>571</v>
      </c>
      <c r="C127" s="21" t="s">
        <v>328</v>
      </c>
      <c r="D127" s="21" t="s">
        <v>347</v>
      </c>
      <c r="E127" s="34" t="s">
        <v>348</v>
      </c>
      <c r="F127" s="21" t="s">
        <v>349</v>
      </c>
      <c r="G127" s="34" t="s">
        <v>583</v>
      </c>
      <c r="H127" s="21" t="s">
        <v>351</v>
      </c>
      <c r="I127" s="21" t="s">
        <v>334</v>
      </c>
      <c r="J127" s="34" t="s">
        <v>352</v>
      </c>
    </row>
    <row r="128" ht="18.75" customHeight="1" spans="1:10">
      <c r="A128" s="205" t="s">
        <v>301</v>
      </c>
      <c r="B128" s="21" t="s">
        <v>571</v>
      </c>
      <c r="C128" s="21" t="s">
        <v>353</v>
      </c>
      <c r="D128" s="21" t="s">
        <v>397</v>
      </c>
      <c r="E128" s="34" t="s">
        <v>584</v>
      </c>
      <c r="F128" s="21" t="s">
        <v>338</v>
      </c>
      <c r="G128" s="34" t="s">
        <v>339</v>
      </c>
      <c r="H128" s="21" t="s">
        <v>340</v>
      </c>
      <c r="I128" s="21" t="s">
        <v>334</v>
      </c>
      <c r="J128" s="34" t="s">
        <v>585</v>
      </c>
    </row>
    <row r="129" ht="18.75" customHeight="1" spans="1:10">
      <c r="A129" s="205" t="s">
        <v>301</v>
      </c>
      <c r="B129" s="21" t="s">
        <v>571</v>
      </c>
      <c r="C129" s="21" t="s">
        <v>353</v>
      </c>
      <c r="D129" s="21" t="s">
        <v>397</v>
      </c>
      <c r="E129" s="34" t="s">
        <v>440</v>
      </c>
      <c r="F129" s="21" t="s">
        <v>338</v>
      </c>
      <c r="G129" s="34" t="s">
        <v>339</v>
      </c>
      <c r="H129" s="21" t="s">
        <v>340</v>
      </c>
      <c r="I129" s="21" t="s">
        <v>334</v>
      </c>
      <c r="J129" s="34" t="s">
        <v>441</v>
      </c>
    </row>
    <row r="130" ht="18.75" customHeight="1" spans="1:10">
      <c r="A130" s="205" t="s">
        <v>301</v>
      </c>
      <c r="B130" s="21" t="s">
        <v>571</v>
      </c>
      <c r="C130" s="21" t="s">
        <v>353</v>
      </c>
      <c r="D130" s="21" t="s">
        <v>397</v>
      </c>
      <c r="E130" s="34" t="s">
        <v>420</v>
      </c>
      <c r="F130" s="21" t="s">
        <v>331</v>
      </c>
      <c r="G130" s="34" t="s">
        <v>360</v>
      </c>
      <c r="H130" s="21" t="s">
        <v>340</v>
      </c>
      <c r="I130" s="21" t="s">
        <v>334</v>
      </c>
      <c r="J130" s="34" t="s">
        <v>442</v>
      </c>
    </row>
    <row r="131" ht="18.75" customHeight="1" spans="1:10">
      <c r="A131" s="205" t="s">
        <v>301</v>
      </c>
      <c r="B131" s="21" t="s">
        <v>571</v>
      </c>
      <c r="C131" s="21" t="s">
        <v>353</v>
      </c>
      <c r="D131" s="21" t="s">
        <v>397</v>
      </c>
      <c r="E131" s="34" t="s">
        <v>586</v>
      </c>
      <c r="F131" s="21" t="s">
        <v>338</v>
      </c>
      <c r="G131" s="34" t="s">
        <v>579</v>
      </c>
      <c r="H131" s="21" t="s">
        <v>340</v>
      </c>
      <c r="I131" s="21" t="s">
        <v>334</v>
      </c>
      <c r="J131" s="34" t="s">
        <v>587</v>
      </c>
    </row>
    <row r="132" ht="18.75" customHeight="1" spans="1:10">
      <c r="A132" s="205" t="s">
        <v>301</v>
      </c>
      <c r="B132" s="21" t="s">
        <v>571</v>
      </c>
      <c r="C132" s="21" t="s">
        <v>353</v>
      </c>
      <c r="D132" s="21" t="s">
        <v>354</v>
      </c>
      <c r="E132" s="34" t="s">
        <v>443</v>
      </c>
      <c r="F132" s="21" t="s">
        <v>331</v>
      </c>
      <c r="G132" s="34" t="s">
        <v>377</v>
      </c>
      <c r="H132" s="21" t="s">
        <v>378</v>
      </c>
      <c r="I132" s="21" t="s">
        <v>334</v>
      </c>
      <c r="J132" s="34" t="s">
        <v>444</v>
      </c>
    </row>
    <row r="133" ht="18.75" customHeight="1" spans="1:10">
      <c r="A133" s="205" t="s">
        <v>301</v>
      </c>
      <c r="B133" s="21" t="s">
        <v>571</v>
      </c>
      <c r="C133" s="21" t="s">
        <v>357</v>
      </c>
      <c r="D133" s="21" t="s">
        <v>358</v>
      </c>
      <c r="E133" s="34" t="s">
        <v>588</v>
      </c>
      <c r="F133" s="21" t="s">
        <v>331</v>
      </c>
      <c r="G133" s="34" t="s">
        <v>360</v>
      </c>
      <c r="H133" s="21" t="s">
        <v>340</v>
      </c>
      <c r="I133" s="21" t="s">
        <v>334</v>
      </c>
      <c r="J133" s="34" t="s">
        <v>381</v>
      </c>
    </row>
  </sheetData>
  <mergeCells count="32">
    <mergeCell ref="A2:J2"/>
    <mergeCell ref="A3:H3"/>
    <mergeCell ref="A8:A14"/>
    <mergeCell ref="A15:A22"/>
    <mergeCell ref="A23:A31"/>
    <mergeCell ref="A32:A41"/>
    <mergeCell ref="A42:A49"/>
    <mergeCell ref="A50:A57"/>
    <mergeCell ref="A58:A64"/>
    <mergeCell ref="A65:A70"/>
    <mergeCell ref="A71:A79"/>
    <mergeCell ref="A80:A86"/>
    <mergeCell ref="A87:A96"/>
    <mergeCell ref="A97:A106"/>
    <mergeCell ref="A107:A114"/>
    <mergeCell ref="A115:A120"/>
    <mergeCell ref="A121:A133"/>
    <mergeCell ref="B8:B14"/>
    <mergeCell ref="B15:B22"/>
    <mergeCell ref="B23:B31"/>
    <mergeCell ref="B32:B41"/>
    <mergeCell ref="B42:B49"/>
    <mergeCell ref="B50:B57"/>
    <mergeCell ref="B58:B64"/>
    <mergeCell ref="B65:B70"/>
    <mergeCell ref="B71:B79"/>
    <mergeCell ref="B80:B86"/>
    <mergeCell ref="B87:B96"/>
    <mergeCell ref="B97:B106"/>
    <mergeCell ref="B107:B114"/>
    <mergeCell ref="B115:B120"/>
    <mergeCell ref="B121:B133"/>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2025-02-06T12:47:00Z</dcterms:created>
  <dcterms:modified xsi:type="dcterms:W3CDTF">2025-02-07T01:42:17Z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92F4A546E67C4F56B56E5EA866EE934F_12</vt:lpwstr>
  </property>
  <property fmtid="{D5CDD505-2E9C-101B-9397-08002B2CF9AE}" pid="3" name="KSOProductBuildVer">
    <vt:lpwstr>2052-12.1.0.19770</vt:lpwstr>
  </property>
</Properties>
</file>