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<sst xmlns="http://schemas.openxmlformats.org/spreadsheetml/2006/main" count="744">
  <si>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</si>
  <si>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</si>
  <si>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</si>
  <si>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</si>
  <si>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</si>
  <si>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</si>
  <si>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</si>
  <si>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</si>
  <si>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</si>
  <si>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</si>
  <si>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</si>
  <si>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</si>
  <si>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</si>
  <si>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</si>
  <si>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</si>
  <si>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</si>
  <si>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</si>
  <si>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</si>
  <si>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</si>
  <si>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</si>
  <si>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</si>
  <si>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</si>
  <si>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</si>
  <si>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</si>
  <si>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</si>
  <si>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</si>
  <si>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</si>
  <si>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</si>
  <si>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</si>
  <si>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</si>
  <si>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</si>
  <si>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</si>
  <si>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</si>
  <si>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</si>
  <si>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</si>
  <si>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</si>
  <si>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</si>
  <si>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</si>
  <si>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</si>
  <si>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</si>
  <si>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</si>
  <si>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</si>
  <si>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</si>
  <si>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</si>
  <si>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</si>
  <si>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</si>
  <si>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</si>
  <si>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</si>
  <si>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</si>
  <si>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</si>
  <si>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</si>
  <si>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</si>
  <si>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</si>
  <si>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</si>
  <si>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</si>
  <si>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</si>
  <si>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</si>
  <si>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</si>
  <si>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</si>
  <si>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</si>
  <si>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</si>
  <si>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</si>
  <si>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</si>
  <si>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</si>
  <si>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</si>
  <si>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</si>
  <si>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</si>
  <si>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</si>
  <si>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</si>
  <si>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t>
  </si>
  <si>
    <t>耿马傣族佤族自治县水务局</t>
  </si>
  <si>
    <t>126001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</si>
  <si>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</si>
  <si>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</si>
  <si>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</si>
  <si>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</si>
  <si>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</si>
  <si>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</si>
  <si>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</si>
  <si>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</si>
  <si>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</si>
  <si>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</si>
  <si>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</si>
  <si>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</si>
  <si>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</si>
  <si>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</si>
  <si>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</si>
  <si>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2080501</t>
  </si>
  <si>
    <t>2080502</t>
  </si>
  <si>
    <t>2080505</t>
  </si>
  <si>
    <t>20808</t>
  </si>
  <si>
    <t>2080801</t>
  </si>
  <si>
    <t>210</t>
  </si>
  <si>
    <t>卫生健康支出</t>
  </si>
  <si>
    <t>21011</t>
  </si>
  <si>
    <t>2101101</t>
  </si>
  <si>
    <t>2101102</t>
  </si>
  <si>
    <t>2101199</t>
  </si>
  <si>
    <t>213</t>
  </si>
  <si>
    <t>农林水支出</t>
  </si>
  <si>
    <t>21303</t>
  </si>
  <si>
    <t>2130301</t>
  </si>
  <si>
    <t>2130305</t>
  </si>
  <si>
    <t>2130306</t>
  </si>
  <si>
    <t>2130310</t>
  </si>
  <si>
    <t>2130335</t>
  </si>
  <si>
    <t>2130399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</si>
  <si>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</si>
  <si>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</si>
  <si>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</si>
  <si>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</si>
  <si>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</si>
  <si>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</si>
  <si>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</si>
  <si>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</si>
  <si>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</si>
  <si>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</si>
  <si>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</si>
  <si>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</si>
  <si>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</si>
  <si>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</si>
  <si>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</si>
  <si>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</si>
  <si>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</si>
  <si>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</si>
  <si>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</si>
  <si>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</si>
  <si>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</si>
  <si>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</si>
  <si>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</si>
  <si>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</si>
  <si>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</si>
  <si>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</si>
  <si>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</si>
  <si>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</si>
  <si>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</si>
  <si>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</si>
  <si>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</si>
  <si>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</si>
  <si>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</si>
  <si>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</si>
  <si>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</si>
  <si>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</si>
  <si>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</si>
  <si>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</si>
  <si>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</si>
  <si>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</si>
  <si>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</si>
  <si>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</si>
  <si>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</si>
  <si>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</si>
  <si>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</si>
  <si>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</si>
  <si>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</si>
  <si>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</si>
  <si>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</si>
  <si>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</si>
  <si>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</si>
  <si>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</si>
  <si>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行政单位离退休</t>
  </si>
  <si>
    <t>事业单位离退休</t>
  </si>
  <si>
    <t>机关事业单位基本养老保险缴费支出</t>
  </si>
  <si>
    <t>抚恤</t>
  </si>
  <si>
    <t>死亡抚恤</t>
  </si>
  <si>
    <t>行政事业单位医疗</t>
  </si>
  <si>
    <t>行政单位医疗</t>
  </si>
  <si>
    <t>事业单位医疗</t>
  </si>
  <si>
    <t>其他行政事业单位医疗支出</t>
  </si>
  <si>
    <t>水利</t>
  </si>
  <si>
    <t>行政运行</t>
  </si>
  <si>
    <t>水利工程建设</t>
  </si>
  <si>
    <t>水利工程运行与维护</t>
  </si>
  <si>
    <t>水土保持</t>
  </si>
  <si>
    <t>农村供水</t>
  </si>
  <si>
    <t>其他水利支出</t>
  </si>
  <si>
    <t>住房改革支出</t>
  </si>
  <si>
    <t>住房公积金</t>
  </si>
  <si>
    <t>预算03表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</si>
  <si>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</si>
  <si>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</si>
  <si>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</si>
  <si>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</si>
  <si>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</si>
  <si>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</si>
  <si>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</si>
  <si>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</si>
  <si>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</si>
  <si>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</si>
  <si>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</si>
  <si>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</si>
  <si>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</si>
  <si>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</si>
  <si>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</si>
  <si>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</si>
  <si>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</si>
  <si>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</si>
  <si>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</si>
  <si>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</si>
  <si>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</si>
  <si>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</si>
  <si>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</si>
  <si>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</si>
  <si>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</si>
  <si>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</si>
  <si>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</si>
  <si>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</si>
  <si>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</si>
  <si>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</si>
  <si>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530926210000000003094</t>
  </si>
  <si>
    <t>行政人员工资支出</t>
  </si>
  <si>
    <t>30101</t>
  </si>
  <si>
    <t>基本工资</t>
  </si>
  <si>
    <t>530926210000000003095</t>
  </si>
  <si>
    <t>事业人员工资支出</t>
  </si>
  <si>
    <t>30102</t>
  </si>
  <si>
    <t>津贴补贴</t>
  </si>
  <si>
    <t>530926241100002326400</t>
  </si>
  <si>
    <t>乡镇岗位补贴（事业）</t>
  </si>
  <si>
    <t>30103</t>
  </si>
  <si>
    <t>奖金</t>
  </si>
  <si>
    <t>530926231100001384638</t>
  </si>
  <si>
    <t>行政人员绩效考核奖励（2017年提高部分）</t>
  </si>
  <si>
    <t>530926231100001412780</t>
  </si>
  <si>
    <t>奖励性绩效工资</t>
  </si>
  <si>
    <t>30107</t>
  </si>
  <si>
    <t>绩效工资</t>
  </si>
  <si>
    <t>530926231100001384656</t>
  </si>
  <si>
    <t>事业人员绩效工资（2017年提高部分）</t>
  </si>
  <si>
    <t>530926231100001412777</t>
  </si>
  <si>
    <t>基础性绩效工资</t>
  </si>
  <si>
    <t>530926210000000003096</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</si>
  <si>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</si>
  <si>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</si>
  <si>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</si>
  <si>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</si>
  <si>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</si>
  <si>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</si>
  <si>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</si>
  <si>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</si>
  <si>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</si>
  <si>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</si>
  <si>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</si>
  <si>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</si>
  <si>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</si>
  <si>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</si>
  <si>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</si>
  <si>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530926210000000003097</t>
  </si>
  <si>
    <t>30113</t>
  </si>
  <si>
    <t>530926210000000003103</t>
  </si>
  <si>
    <t>一般公用经费</t>
  </si>
  <si>
    <t>30205</t>
  </si>
  <si>
    <t>水费</t>
  </si>
  <si>
    <t>30211</t>
  </si>
  <si>
    <t>差旅费</t>
  </si>
  <si>
    <t>30207</t>
  </si>
  <si>
    <t>邮电费</t>
  </si>
  <si>
    <t>30206</t>
  </si>
  <si>
    <t>电费</t>
  </si>
  <si>
    <t>30229</t>
  </si>
  <si>
    <t>福利费</t>
  </si>
  <si>
    <t>30201</t>
  </si>
  <si>
    <t>办公费</t>
  </si>
  <si>
    <t>530926241100002326417</t>
  </si>
  <si>
    <t>公务接待费（公用经费）</t>
  </si>
  <si>
    <t>30217</t>
  </si>
  <si>
    <t>530926210000000003102</t>
  </si>
  <si>
    <t>工会经费</t>
  </si>
  <si>
    <t>30228</t>
  </si>
  <si>
    <t>530926210000000003101</t>
  </si>
  <si>
    <t>行政人员公务交通补贴</t>
  </si>
  <si>
    <t>30239</t>
  </si>
  <si>
    <t>其他交通费用</t>
  </si>
  <si>
    <t>530926251100003796706</t>
  </si>
  <si>
    <t>残疾人就业保障金</t>
  </si>
  <si>
    <t>30299</t>
  </si>
  <si>
    <t>其他商品和服务支出</t>
  </si>
  <si>
    <t>530926210000000003098</t>
  </si>
  <si>
    <t>离退休费</t>
  </si>
  <si>
    <t>30302</t>
  </si>
  <si>
    <t>退休费</t>
  </si>
  <si>
    <t>530926231100001384660</t>
  </si>
  <si>
    <t>机关事业单位职工遗属生活补助</t>
  </si>
  <si>
    <t>30305</t>
  </si>
  <si>
    <t>生活补助</t>
  </si>
  <si>
    <t>530926231100001384664</t>
  </si>
  <si>
    <t>无固定收入的已故离休干部配偶生活补助</t>
  </si>
  <si>
    <t>30307</t>
  </si>
  <si>
    <t>医疗费补助</t>
  </si>
  <si>
    <t>530926251100003880068</t>
  </si>
  <si>
    <t>租车经费</t>
  </si>
  <si>
    <t>预算05-1表</t>
  </si>
  <si>
    <t>项目分类</t>
  </si>
  <si>
    <t>项目单位</t>
  </si>
  <si>
    <t>经济科目编码</t>
  </si>
  <si>
    <t>经济科目名称</t>
  </si>
  <si>
    <t>本年拨款</t>
  </si>
  <si>
    <t>其中：本次下达</t>
  </si>
  <si>
    <t>2016年山区“五小水利”县级配套资金</t>
  </si>
  <si>
    <t>事业发展类</t>
  </si>
  <si>
    <t>530926241100003223521</t>
  </si>
  <si>
    <t>31005</t>
  </si>
  <si>
    <t>基础设施建设</t>
  </si>
  <si>
    <t>2016至2018年农村人畜饮水安全项目县级缺口资金</t>
  </si>
  <si>
    <t>530926241100003223560</t>
  </si>
  <si>
    <t>2020年水利工程维修养护涉农资金</t>
  </si>
  <si>
    <t>530926241100002382222</t>
  </si>
  <si>
    <t>2023年水安全保障工程（南汀河孟定坝大湾江段）第二批中央基建投资资金</t>
  </si>
  <si>
    <t>530926231100002043053</t>
  </si>
  <si>
    <t>30905</t>
  </si>
  <si>
    <t>2023年水安全保障工程（南汀河孟定段）第二批中央基建投资资金</t>
  </si>
  <si>
    <t>530926231100002043025</t>
  </si>
  <si>
    <t>2025年春节慰问经费</t>
  </si>
  <si>
    <t>530926251100004059271</t>
  </si>
  <si>
    <t>耿马灌区工程2022年国家水网骨干工程第一批中央基建投资预算资金</t>
  </si>
  <si>
    <t>530926221100001255507</t>
  </si>
  <si>
    <t>耿马县2017年允捧小流域坡耕地水土流失综合治理资金</t>
  </si>
  <si>
    <t>530926241100002400151</t>
  </si>
  <si>
    <t>耿马县坝卡水库除险加固工程建设项目专项资金</t>
  </si>
  <si>
    <t>530926210000000002105</t>
  </si>
  <si>
    <t>耿马县灌区工程（2023年国家水网骨干工程专项第一批中央基建投资预算）资金</t>
  </si>
  <si>
    <t>530926231100001957290</t>
  </si>
  <si>
    <t>耿马县集中式饮用水水源地水污染防治工程资金</t>
  </si>
  <si>
    <t>民生类</t>
  </si>
  <si>
    <t>530926251100003833048</t>
  </si>
  <si>
    <t>耿马县芒洪小流域坡耕地水土流失综合治理资金</t>
  </si>
  <si>
    <t>530926241100002400078</t>
  </si>
  <si>
    <t>耿马县南木弄小流域治理工程资金</t>
  </si>
  <si>
    <t>530926231100002029146</t>
  </si>
  <si>
    <t>耿马县十八道河水库工程专项资金</t>
  </si>
  <si>
    <t>专项业务类</t>
  </si>
  <si>
    <t>530926210000000005108</t>
  </si>
  <si>
    <t>耿马县团结水库2022年水安全保障工程专项（第二批）中央基建投资预算资金</t>
  </si>
  <si>
    <t>530926221100001255707</t>
  </si>
  <si>
    <t>耿马县团结水库项目（2023年国家水网骨干工程专项第一批中央基建投资预算）资金</t>
  </si>
  <si>
    <t>530926231100001957297</t>
  </si>
  <si>
    <t>耿马县允楞小流域坡耕地水土流失综合治理资金</t>
  </si>
  <si>
    <t>530926241100002400132</t>
  </si>
  <si>
    <t>耿马县允捧片区高效节水灌溉项目县级配套资金</t>
  </si>
  <si>
    <t>530926241100002369410</t>
  </si>
  <si>
    <t>耿马县允捧片区高效节水灌溉项目引水渠修复工程县级配套资金</t>
  </si>
  <si>
    <t>530926241100002369362</t>
  </si>
  <si>
    <t>河湖管理范围划定项目资金</t>
  </si>
  <si>
    <t>530926231100001380936</t>
  </si>
  <si>
    <t>河湖健康评价报告编制项目经费</t>
  </si>
  <si>
    <t>530926231100001380830</t>
  </si>
  <si>
    <t>芒枕水库工程资金</t>
  </si>
  <si>
    <t>530926241100002375328</t>
  </si>
  <si>
    <t>孟定灌区节水配套改造项目县级配套资金</t>
  </si>
  <si>
    <t>530926241100002369086</t>
  </si>
  <si>
    <t>弄巴村“一村一品”甘蔗绿色高效示范基地供水设施建设项目资金</t>
  </si>
  <si>
    <t>530926231100001335606</t>
  </si>
  <si>
    <t>南汀河重要河段二期治理工程资金</t>
  </si>
  <si>
    <t>530926221100001277759</t>
  </si>
  <si>
    <t>双江县韭菜坝水库至耿马县四排山连通工程项目配套资金</t>
  </si>
  <si>
    <t>530926241100002366792</t>
  </si>
  <si>
    <t>水利发展建设项目资金</t>
  </si>
  <si>
    <t>530926241100002776777</t>
  </si>
  <si>
    <t>水利项目资金</t>
  </si>
  <si>
    <t>530926251100003804265</t>
  </si>
  <si>
    <t>下属水库经营性岗位人员工资经费</t>
  </si>
  <si>
    <t>530926251100003796855</t>
  </si>
  <si>
    <t>小黑江勐省坝段治理工程资金</t>
  </si>
  <si>
    <t>530926241100002375768</t>
  </si>
  <si>
    <t>镇康县中山河水库至南伞至河外连通工程项目配套资金</t>
  </si>
  <si>
    <t>530926241100002366846</t>
  </si>
  <si>
    <t>中型灌区无证取水整改经费</t>
  </si>
  <si>
    <t>530926241100002774570</t>
  </si>
  <si>
    <t>勐永灌区续建配套与节水配套改造项目县级配套资金</t>
  </si>
  <si>
    <t>530926241100002368962</t>
  </si>
  <si>
    <t>预算05-2表</t>
  </si>
  <si>
    <t>单位名称、项目名称</t>
  </si>
  <si>
    <t>项目年度绩效目标</t>
  </si>
  <si>
    <t>一级指标</t>
  </si>
  <si>
    <t>二级指标</t>
  </si>
  <si>
    <t>三级指标</t>
  </si>
  <si>
    <t>指标性质</t>
  </si>
  <si>
    <t>指标值</t>
  </si>
  <si>
    <t>度量单位</t>
  </si>
  <si>
    <t>指标属性</t>
  </si>
  <si>
    <t>指标内容</t>
  </si>
  <si>
    <t>完成芒枕水库工程能正常推进后续专项验收，竣工验收，审计及完善相关土地手续。</t>
  </si>
  <si>
    <t>产出指标</t>
  </si>
  <si>
    <t>数量指标</t>
  </si>
  <si>
    <t>支持项目数量</t>
  </si>
  <si>
    <t>=</t>
  </si>
  <si>
    <t>1.00</t>
  </si>
  <si>
    <t>个</t>
  </si>
  <si>
    <t>定量指标</t>
  </si>
  <si>
    <t>反映新建、改造、修缮工程量完成情况。</t>
  </si>
  <si>
    <t>主体工程完成率</t>
  </si>
  <si>
    <t>&gt;=</t>
  </si>
  <si>
    <t>95</t>
  </si>
  <si>
    <t>%</t>
  </si>
  <si>
    <t>反映主体工程完成情况。
主体工程完成率=（按计划完成主体工程的工程量/计划完成主体工程量）*100%。</t>
  </si>
  <si>
    <t>工程完成投资额</t>
  </si>
  <si>
    <t>19631.38</t>
  </si>
  <si>
    <t>万元</t>
  </si>
  <si>
    <t>反映工程设计实现的功能数量或工程的相对独立单元的数量。</t>
  </si>
  <si>
    <t>质量指标</t>
  </si>
  <si>
    <t>已建工程质量合格率</t>
  </si>
  <si>
    <t>99</t>
  </si>
  <si>
    <t>反映项目验收情况。
竣工验收合格率=（验收合格单元工程数量/完工单元工程总数）×100%。</t>
  </si>
  <si>
    <t>时效指标</t>
  </si>
  <si>
    <t>计划完工率</t>
  </si>
  <si>
    <t>90</t>
  </si>
  <si>
    <t>定性指标</t>
  </si>
  <si>
    <t>反映工程按计划完工情况。
计划完工率=实际完成工程项目个数/按计划应完成项目个数。</t>
  </si>
  <si>
    <t>计划开工率</t>
  </si>
  <si>
    <t>反映工程按计划开工情况。
项目按计划开工率=实际开工项目个数/按计划应开工项目个数×100%。</t>
  </si>
  <si>
    <t>效益指标</t>
  </si>
  <si>
    <t>社会效益</t>
  </si>
  <si>
    <t>水库建成是否发挥效益</t>
  </si>
  <si>
    <t>是</t>
  </si>
  <si>
    <t>是/否</t>
  </si>
  <si>
    <t>反映设施建成后的利用、使用的情况。
综合使用率=（投入使用的基础建设工程建设内容/完成建设内容）*100%</t>
  </si>
  <si>
    <t>满意度指标</t>
  </si>
  <si>
    <t>服务对象满意度</t>
  </si>
  <si>
    <t>受益人群满意度</t>
  </si>
  <si>
    <t>调查人群中对设施建设或设施运行的满意度。
受益人群覆盖率=（调查人群中对设施建设或设施运行的人数/问卷调查人数）*100%</t>
  </si>
  <si>
    <t>年度投资计划执行良好，保障项目建设质量和效益，有效控制投资概算，完工项目可初步发挥效益。</t>
  </si>
  <si>
    <t>年度建设任务量完成率</t>
  </si>
  <si>
    <t>80</t>
  </si>
  <si>
    <t>工程质量合格率</t>
  </si>
  <si>
    <t>基本实现年度经济效益目标的项目比例</t>
  </si>
  <si>
    <t xml:space="preserve">基本实现年度社会效益目标的项目比例 </t>
  </si>
  <si>
    <t>反映建设项目设施设计功能的实现情况。
设计功能实现率=（实际实现设计功能数/计划实现设计功能数）*100%</t>
  </si>
  <si>
    <t>生态环境影响控制及生态效益发挥基本符合要求的比例</t>
  </si>
  <si>
    <t>完成水库下闸蓄水验收，完成渠道工程剩余建设任务。</t>
  </si>
  <si>
    <t>平方米/公里/立方/亩等</t>
  </si>
  <si>
    <t>工程标段数量</t>
  </si>
  <si>
    <t>21</t>
  </si>
  <si>
    <t>个/标段</t>
  </si>
  <si>
    <t>85</t>
  </si>
  <si>
    <t>100</t>
  </si>
  <si>
    <t>设计灌溉面积</t>
  </si>
  <si>
    <t>3.529</t>
  </si>
  <si>
    <t>万亩</t>
  </si>
  <si>
    <t>农村人畜饮水量</t>
  </si>
  <si>
    <t>108.67</t>
  </si>
  <si>
    <t>万立方米</t>
  </si>
  <si>
    <t>反映项目设计受益人群或地区的实现情况。
受益人群覆盖率=（实际实现受益人群数/计划实现受益人群数）*100%</t>
  </si>
  <si>
    <t>供水人口数</t>
  </si>
  <si>
    <t>24100</t>
  </si>
  <si>
    <t>人</t>
  </si>
  <si>
    <t>可持续影响</t>
  </si>
  <si>
    <t>使用年限</t>
  </si>
  <si>
    <t>30</t>
  </si>
  <si>
    <t>年</t>
  </si>
  <si>
    <t>通过工程设计使用年限反映可持续的效果。</t>
  </si>
  <si>
    <t>本项目涉及镇康、耿马两县，主要涉及镇康县南伞镇、勐队乡及耿马孟定镇河外片区，镇康片区供水规模2800m³/d,年供水量99.04万m³；耿马片区供水规模3000m³/d,年供水量106.27万m³，项目建成后将解决镇康县南伞和耿马县孟定镇河外片区两片区合计32252人，大牲畜16288头的饮水困难问题。</t>
  </si>
  <si>
    <t>建设项目数</t>
  </si>
  <si>
    <t>本项目涉及镇康、耿马两县，主要涉及镇康县南伞镇、勐队乡及耿马孟定镇河外片区，镇康片区供水规模2800m3/d,年供水量99.04万m3；耿马片区供水规模3000m3/d,年供水量106.27万m3，项目建成后将解决镇康县南伞和耿马县孟定镇河外片区两片区合计32252人，大牲畜16288头的饮水困难问题。</t>
  </si>
  <si>
    <t>镇康片区供水规模</t>
  </si>
  <si>
    <t>2800</t>
  </si>
  <si>
    <t>m³/d</t>
  </si>
  <si>
    <t>反映工程供水规模情况。</t>
  </si>
  <si>
    <t>耿马片区供水规模</t>
  </si>
  <si>
    <t>3000</t>
  </si>
  <si>
    <t>受益人群覆盖人数</t>
  </si>
  <si>
    <t>32252</t>
  </si>
  <si>
    <t>项目共实施坡改梯工程 252.34公项，建设完成蓄水池11座，管道5.37km,机耕道路7.4km,道路排水沟6.58Km及相应配套设施。工程完工后能够改善水土流失状况，提高植被覆盖率，大大增强流域的拦泥沙蓄水能力。</t>
  </si>
  <si>
    <t>实施坡改梯工程数</t>
  </si>
  <si>
    <t>252.34</t>
  </si>
  <si>
    <t>公顷</t>
  </si>
  <si>
    <t>蓄水池数量</t>
  </si>
  <si>
    <t>11</t>
  </si>
  <si>
    <t>管道</t>
  </si>
  <si>
    <t>5.37</t>
  </si>
  <si>
    <t>公里</t>
  </si>
  <si>
    <t>机耕道路</t>
  </si>
  <si>
    <t>7.4</t>
  </si>
  <si>
    <t>道路排水沟</t>
  </si>
  <si>
    <t>6.58</t>
  </si>
  <si>
    <t>空反映工程设计实现的功能数量或工程的相对独立单元的数量。</t>
  </si>
  <si>
    <t>改善水土流失状况</t>
  </si>
  <si>
    <t>完成我县18条河流，17座水库河湖健康评价编制工作。</t>
  </si>
  <si>
    <t>工程总量</t>
  </si>
  <si>
    <t>18条河流</t>
  </si>
  <si>
    <t>条</t>
  </si>
  <si>
    <t>工程数量</t>
  </si>
  <si>
    <t>17座水库</t>
  </si>
  <si>
    <t>座（处）</t>
  </si>
  <si>
    <t>综合使用率</t>
  </si>
  <si>
    <t>本项目设计从韭菜坝水库调水至四排山乡片区供水，要建设内容为：布置1个取水口，1天引水总干管。3天分干管、7条供水支管、1座集中水厂、2座分水厂、4座500m³总水池、16座200m³灌溉调节池、11座人饮调节池及灌区配套工等建筑物组成。工程建成后可解决四排山乡老寨、关弄、大芒关、芒翁4个村8个组规划水平年6342人、3240头大牲畜饮用水，万亩耕地的农业生产灌溉用水。</t>
  </si>
  <si>
    <t>本项目设计从韭菜坝水库调水至四排山乡片区供水，要建设内容为：布置1个取水口，1天引水总干管。3天分干管、7条供水支管、1座集中水厂、2座分水厂、4座500m3总水池、16座200m3灌溉调节池、11座人饮调节池及灌区配套工等建筑物组成。工程建成后可解决四排山乡老寨、关弄、大芒关、芒翁4个村8个组规划水平年6342人、3240头大牲畜饮用水，万亩耕地的农业生产灌溉用水。</t>
  </si>
  <si>
    <t>60</t>
  </si>
  <si>
    <t>成本控制率</t>
  </si>
  <si>
    <t>&lt;=</t>
  </si>
  <si>
    <t>受益人数</t>
  </si>
  <si>
    <t>6342</t>
  </si>
  <si>
    <t>保障居民社会生活平稳</t>
  </si>
  <si>
    <t>发生工程设计标准内洪不受严重影响</t>
  </si>
  <si>
    <t>反映项目区居民生活平稳情况</t>
  </si>
  <si>
    <t>1.抓实河（湖）长制工作，推进美丽幸福河湖建设。2.开工建设勐永灌区续建配套与节水改造项目。3.按规划大力推进耿马灌区工程、团结水库工程建设。4.加快推进小型病险水库除险加固工作，实施小型水库维修养护。5..争取十八道河水库未拨付资金、市级缺口资金到账，资金到位后立即组织参建各单位复工复产，争取年内完成渠道工程剩余建设任务。6.积极推进农村供水保障三年专项行动项目建设。7.加快推进在建河道治理工程建设。</t>
  </si>
  <si>
    <t>5560000</t>
  </si>
  <si>
    <t>元</t>
  </si>
  <si>
    <t>反映主体工程完成情况。
主体工程完成率=（按计划完成主体工程的工程量/计划完成主体工程量）*100%。无</t>
  </si>
  <si>
    <t>配套设施完成率</t>
  </si>
  <si>
    <t>反映配套设施完成情况。
配套设施完成率=（按计划完成配套设施的工程量/计划完成配套设施工程量）*100%。</t>
  </si>
  <si>
    <t>竣工验收合格率</t>
  </si>
  <si>
    <t>工程实施内容为治理干流左岸河堤长4.885km,右岸河堤长1.175km，设计防洪标准为十年一遇，河道综合治理以后，可增强河道的泄洪能力，并能降低洪水位，使得两岸提防的防洪标准得以提高，两岸的安全保障得到进一步加强。</t>
  </si>
  <si>
    <t>治理干流左岸河堤长</t>
  </si>
  <si>
    <t>4.501</t>
  </si>
  <si>
    <t>治理右岸河堤长</t>
  </si>
  <si>
    <t>1.099</t>
  </si>
  <si>
    <t>防洪标准为十年一遇</t>
  </si>
  <si>
    <t>增强河道的防洪能</t>
  </si>
  <si>
    <t>按时发放下属水库经营性岗位人员工资待遇，缴纳社会保险。</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</si>
  <si>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</si>
  <si>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</si>
  <si>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</si>
  <si>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</si>
  <si>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</si>
  <si>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</si>
  <si>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</si>
  <si>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</si>
  <si>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</si>
  <si>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生产生活能力提高</t>
  </si>
  <si>
    <t>反映补助促进受助对象生产生活能力提高的情况。</t>
  </si>
  <si>
    <t>受益对象满意度</t>
  </si>
  <si>
    <t>反映获补助受益对象的满意程度。</t>
  </si>
  <si>
    <t>项目只要建设内容为新建取水坝3座，节水改造9条引水灌渠，硬化干渠16.54km,加固干渠0.79km,硬化支渠6.44km,改建节制分水闸29座，新建排水槽5座，安装三角量水堰38座。项目实施后可为灌区年供水能力1.38亿立方米，年增节水能力619.54万立方米，对促进灌区农民增收和农村经济发、巩固脱贫攻坚、促进边疆社会和谐稳定具有重要得意义。</t>
  </si>
  <si>
    <t>新建取水坝</t>
  </si>
  <si>
    <t>座</t>
  </si>
  <si>
    <t>反映项目建设成本情况。</t>
  </si>
  <si>
    <t>有效灌溉面积</t>
  </si>
  <si>
    <t>5.92</t>
  </si>
  <si>
    <t>反映项目有效灌溉面积情况。</t>
  </si>
  <si>
    <t>98</t>
  </si>
  <si>
    <t>是否促进农民增收</t>
  </si>
  <si>
    <t>项目涉及耿马镇南木弄村委会8个村民小组259户，工程于2019年4月21日开工，2021年4月30日工程全部完工，共完成坡改梯248.68h㎡，新建管道19.03Km,新建蓄水池5座，取水坝2座，配套机耕道路，道路排水沟。</t>
  </si>
  <si>
    <t>新建蓄水池5座</t>
  </si>
  <si>
    <t>新建管道19.03Km,</t>
  </si>
  <si>
    <t>受益人群覆盖率</t>
  </si>
  <si>
    <t>完成南汀河重要河段二期治理工程建设，工程的建成后可提供防洪保证，保护人民生命财产安全、对美好生活向往确定的工作目标。</t>
  </si>
  <si>
    <t>设计防洪标准</t>
  </si>
  <si>
    <t>10年一遇</t>
  </si>
  <si>
    <t xml:space="preserve">年 </t>
  </si>
  <si>
    <t>清水河口岸南汀河重要河段二期治理工程资金</t>
  </si>
  <si>
    <t>完成清水河口岸南汀河重要河段二期治理工程建设，工程的建成后可为清水河口岸提供防洪保证，保护人民生命财产安全、对美好生活向往确定的工作目标。</t>
  </si>
  <si>
    <t>堤防工程级别</t>
  </si>
  <si>
    <t>5级</t>
  </si>
  <si>
    <t>级</t>
  </si>
  <si>
    <t>项目数量</t>
  </si>
  <si>
    <t>1.0</t>
  </si>
  <si>
    <t>保障防洪工程安全度汛</t>
  </si>
  <si>
    <t>保障</t>
  </si>
  <si>
    <t>平稳</t>
  </si>
  <si>
    <t>根据《临沧市水务局关于做好大中型灌区无证取水等问题整改工作的通知》，我县涉及的项目主要是孟定灌区节水配套改造项目和孟定灌区续建配套和节水改造项目，根据通知要求2022年10月底以前，列入名录的大中型灌区必须全部补齐取水证。</t>
  </si>
  <si>
    <t>涉及项目改造数量</t>
  </si>
  <si>
    <t>编制取水许可证</t>
  </si>
  <si>
    <t>项目建设内容为新建扬水泵站3座，500立方米蓄水池2座，1000立方米蓄水池1座，扬水管道1.69KM，配水管道10.19KM。项目建成后将为项目区耕地建设成为高标准得节水灌溉示范田，解决水源问题。</t>
  </si>
  <si>
    <t>新建扬水泵站</t>
  </si>
  <si>
    <t>项目建设内容为新建扬水泵站3座，500立方米蓄水池2座，1000m3蓄水池1座，扬水管道1.69KM，配水管道10.19KM。项目建成后将为项目区耕地建设成为高标准得节水灌溉示范田，解决水源问题。</t>
  </si>
  <si>
    <t>500立方米蓄水池</t>
  </si>
  <si>
    <t>1000立方米蓄水池数</t>
  </si>
  <si>
    <t>扬水管道</t>
  </si>
  <si>
    <t>1.69</t>
  </si>
  <si>
    <t>配水管道</t>
  </si>
  <si>
    <t>10.19</t>
  </si>
  <si>
    <t>设计功能实现率</t>
  </si>
  <si>
    <t>完成取水池、沉淀池、主管、供水池、水质处理与消毒及村内管网建设，解决耿马自治县9个乡镇，35个村委会（社区）、孟定农场管委会、勐撒农场管委会，2.4837万人农村饮水安全问题。</t>
  </si>
  <si>
    <t>2016年完成饮水问题改造乡镇数量</t>
  </si>
  <si>
    <t>9</t>
  </si>
  <si>
    <t>2017年完成饮水问题改造乡镇数量</t>
  </si>
  <si>
    <t>8</t>
  </si>
  <si>
    <t>2018年完成饮水问题改造乡镇数量</t>
  </si>
  <si>
    <t>项目的实施是否改善群众饮水状况</t>
  </si>
  <si>
    <t>完成2019年流域面积1000平方公里以上的2条河流、2座水库的范围划定，完成2020年31条河流、32座水库的范围划定。</t>
  </si>
  <si>
    <t>完成范围划定河流数</t>
  </si>
  <si>
    <t>33</t>
  </si>
  <si>
    <t>河湖管理管理范围划定项目资金</t>
  </si>
  <si>
    <t>完成2019年流域面积1000平方公里以上的2条河流、2座水库的管理范围划定，完成2020年31条河流、32座水库的管理范围划定。</t>
  </si>
  <si>
    <t>完成范围划定水库数</t>
  </si>
  <si>
    <t>项目建设内容为6条引水灌溉渠道得节水改造，改造渠道26.031Km.共新建取水坝2座，穿路涵管44处，分水口73座，100方水池1座，闸阀井6座，量水堰81个。水位尺81根，新建施工临时道路9.2KM。项目建成后将解决1.41万亩耕地灌溉用水问题。</t>
  </si>
  <si>
    <t>改造渠道数量</t>
  </si>
  <si>
    <t>26.03</t>
  </si>
  <si>
    <t>新建取水坝数量</t>
  </si>
  <si>
    <t>新建施工临时道路</t>
  </si>
  <si>
    <t>9.2</t>
  </si>
  <si>
    <t>反映项目建设成本控制情况。</t>
  </si>
  <si>
    <t>2021年6月批复，批复总投资392.06万元，建设内容为支渠清淤修复2200m,新建倒虹吸段1480m.干渠清淤修复段3100m,新建渠道段2360m,允帽村排污管200m.</t>
  </si>
  <si>
    <t>支渠清淤修复</t>
  </si>
  <si>
    <t>2200</t>
  </si>
  <si>
    <t>米</t>
  </si>
  <si>
    <t>新建倒虹吸段</t>
  </si>
  <si>
    <t>1480</t>
  </si>
  <si>
    <t>干渠清淤修复段</t>
  </si>
  <si>
    <t>3100</t>
  </si>
  <si>
    <t>排污管</t>
  </si>
  <si>
    <t>200</t>
  </si>
  <si>
    <t>项目建设内容为引水渠道清淤10944.8立方米，土石方开挖176立方米，土石方回填132立方米，钢筋制安0.19t，拦污栅5道，护栏178m，放水口木叠梁门闸槽9个，螺杆转盘1个，项目引水渠修复工程建成后将为1.0万亩耕地减少成为高标准的节水灌溉示范田解决水源问题。</t>
  </si>
  <si>
    <t>引水渠道清淤数量</t>
  </si>
  <si>
    <t>10944.8</t>
  </si>
  <si>
    <t>立方米</t>
  </si>
  <si>
    <t>反映工程设计实现的功能数量或工程的相对独立单元的数量</t>
  </si>
  <si>
    <t>项目建设内容为引水渠道清淤10944.8m3，土石方开挖176m3，土石方回填132m3，C25钢筋混泥土3.15m3，钢筋制安0.19t，拦污栅5道，护栏178m，放水口木叠梁门闸槽9个，螺杆转盘1个，项目引水渠修复工程建成后将为1.0万亩耕地减少成为高标准的节水灌溉示范田解决水源问题。</t>
  </si>
  <si>
    <t>土石方开挖</t>
  </si>
  <si>
    <t>176</t>
  </si>
  <si>
    <t>土石方回填</t>
  </si>
  <si>
    <t>132</t>
  </si>
  <si>
    <t>拦污栅</t>
  </si>
  <si>
    <t>空反映工程设计实现的功能数量或工程的相对独立单元的数量</t>
  </si>
  <si>
    <t>放水口木叠梁门闸</t>
  </si>
  <si>
    <t>螺杆转盘</t>
  </si>
  <si>
    <t>反映工程设计实现的功能数量或工程的相对独立单元的数量空</t>
  </si>
  <si>
    <t>工程质量验收格率</t>
  </si>
  <si>
    <t>解决耕地水源问题</t>
  </si>
  <si>
    <t>年度计划执行良好，保障建设质量和发挥效益，有效控制投资概算，完工项目可初步发挥效益。</t>
  </si>
  <si>
    <t>年度工程质量合格率</t>
  </si>
  <si>
    <t>基本实现年度社会效益目标的项目比例</t>
  </si>
  <si>
    <t>年度执行计划良好，保险建设质量和效益，有限控制投资概算，完工项目可初步发挥效益。</t>
  </si>
  <si>
    <t>年度投资计划执行良好，保障建设质量和效益，有限控制投资预算，2023年完工项目可初步发挥效益。</t>
  </si>
  <si>
    <t>生态环境影响控制及生态效益发挥基本符合要求的比比例</t>
  </si>
  <si>
    <t>建设方案和施工质量总体符合工程设计或有关标准的项目比例</t>
  </si>
  <si>
    <t>建设方案和施工质量总体符合工程设计或有关标准</t>
  </si>
  <si>
    <t>完成对大坝下游坝坡进行培厚；新建输水涵管；改善灌溉面积400亩，灌区内主要农作物有甘蔗、水稻等粮食农作物构成灌溉提供了水源保障，为灌区社会经济发展起到了积极推动作用。</t>
  </si>
  <si>
    <t xml:space="preserve"> 　完成病险水库数量</t>
  </si>
  <si>
    <t xml:space="preserve">100
</t>
  </si>
  <si>
    <t xml:space="preserve">95
</t>
  </si>
  <si>
    <t>1、为减少耿马县 16 个集中式饮用水水源地污染负荷量，保障水质达标安全，对 16个水源地进行一级保护区水域隔离防护工程、道路风险控制工程、二级保护区村庄生活污水收集处置工程、水源地监控能力建设工程。对生活污水进行规范化收集、处理，有效消减村庄对周边环境的污染负荷；村落污水收集率达到 80%，处理率达到 80%，总计建设 14 套污水处理系统，处理污水规模达到 255立方米
/d，出水用于周边农田灌溉，得以资源化利用，服务对象群众满意度不低于 80%。
2、通过以上工程从总量上减少进入水源地的污染物，改善耿马县饮用水水源地的水质，保障居民饮用水安全。</t>
  </si>
  <si>
    <t>村庄生活污水处理设施座数</t>
  </si>
  <si>
    <t>14</t>
  </si>
  <si>
    <t>1、为减少耿马县 16 个集中式饮用水水源地污染负荷量，保障水质达标安全，对 16个水源地进行一级保护区水域隔离防护工程、道路风险控制工程、二级保护区村庄生活污水收集处置工程、水源地监控能力建设工程。对生活污水进行规范化收集、处理，有效消减村庄对周边环境的污染负荷；村落污水收集率达到 80%，处理率达到 80%，总计建设 14 套污水处理系统，处理污水规模达到 255m3
/d，出水用于周边农田灌溉，得以资源化利用，服务对象群众满意度不低于 80%。
2、通过以上工程从总量上减少进入水源地的污染物，改善耿马县饮用水水源地的水质，保障居民饮用水安全。</t>
  </si>
  <si>
    <t xml:space="preserve">工程范围设计水源地数量 </t>
  </si>
  <si>
    <t>16</t>
  </si>
  <si>
    <t xml:space="preserve">工程设计污水收集村庄数量 </t>
  </si>
  <si>
    <t>15</t>
  </si>
  <si>
    <t>反映工程设计实现的功无能数量或工程的相对独立单元的数量。</t>
  </si>
  <si>
    <t>工程验收合格率</t>
  </si>
  <si>
    <t>反映工程实施期间的安全目标。</t>
  </si>
  <si>
    <t>服务年限</t>
  </si>
  <si>
    <t>10年及以上</t>
  </si>
  <si>
    <t>污水处理率率</t>
  </si>
  <si>
    <t>村落污水收集率</t>
  </si>
  <si>
    <t>反映村落污水收集率</t>
  </si>
  <si>
    <t>库区周边农户及城区用水农户满意度</t>
  </si>
  <si>
    <t>10200</t>
  </si>
  <si>
    <t>十八道河水库工程资金515万元，南目算桥至贺海桥段段治理工程资金235万元。</t>
  </si>
  <si>
    <t>项目资金数量</t>
  </si>
  <si>
    <t>750</t>
  </si>
  <si>
    <t>水利项目欠款资金</t>
  </si>
  <si>
    <t>2025年应归还市水投公司欠款共计750万元，其中：应归还十八道河水库工程欠款利息250万元，本金，265万元。应归还南目算桥至贺海桥段段治理工程本息235万元。</t>
  </si>
  <si>
    <t>安装引水管道17.006km，新建输水隧洞1.5km，新建容积500立方米调节池3个，项目实施后，可新增灌溉面积1.3万亩，可改善灌溉面积0.91万亩，解决四排山乡老寨村、关弄村、芒关村、芒翁村6342人的人饮问题。</t>
  </si>
  <si>
    <t>安装引水管道长度</t>
  </si>
  <si>
    <t>17.006</t>
  </si>
  <si>
    <t>安装引水管道17.006km，新建输水隧洞1.5km，新建容积500m3调节池3个，项目实施后，可新增灌溉面积1.3万亩，可改善灌溉面积0.91万亩，解决四排山乡老寨村、关弄村、芒关村、芒翁村6342人的人饮问题。</t>
  </si>
  <si>
    <t>新建调节池数量</t>
  </si>
  <si>
    <t>新建输水隧洞长度</t>
  </si>
  <si>
    <t>1.5</t>
  </si>
  <si>
    <t>新增灌溉面积</t>
  </si>
  <si>
    <t>1.3</t>
  </si>
  <si>
    <t>解决饮水题。人口数</t>
  </si>
  <si>
    <t>完成坡改梯238. 81公项，新建 500 立方米蓄水池1 个、300 立方米蓄水池1 个. 200立方米蓄水池12个，配套机耕道路、道路排水构等措施，工程完工后能够改善水土流失状况，提高植被覆盖率，大大增强流域的拦泥沙蓄水能力。</t>
  </si>
  <si>
    <t>实施坡改梯数</t>
  </si>
  <si>
    <t>238. 81</t>
  </si>
  <si>
    <t>新建 500 立方米蓄水池</t>
  </si>
  <si>
    <t>新建 300 立方米蓄水池</t>
  </si>
  <si>
    <t>新建 200 立方米蓄水池</t>
  </si>
  <si>
    <t>年度投资计划执行良好，保障项目建设质量和效益，有效控制投资概算，年度建设任务量完成率达到80%，完工项目可初步发挥效益，基本实现年度经济效益目标的项目比例。</t>
  </si>
  <si>
    <t>反映建设项目的数量指标</t>
  </si>
  <si>
    <t>年度建设任务完成率</t>
  </si>
  <si>
    <t>经济效益</t>
  </si>
  <si>
    <t>社效效益</t>
  </si>
  <si>
    <t>生态效益</t>
  </si>
  <si>
    <t>生态环境效益</t>
  </si>
  <si>
    <t>受益群众满意度</t>
  </si>
  <si>
    <t>收益群众满意度</t>
  </si>
  <si>
    <t>完成管理房修缮面积343平方米、完成水库大坝后坝坡整形5508平方米，安全围栏安装1080平方米，项目建成后能够保障水库安全运行和保障人民群众生命财产安全。</t>
  </si>
  <si>
    <t>管理房修缮面积</t>
  </si>
  <si>
    <t>343</t>
  </si>
  <si>
    <t>平方米</t>
  </si>
  <si>
    <t>大坝后坝坡整形面积</t>
  </si>
  <si>
    <t>5508</t>
  </si>
  <si>
    <t>安全围栏安装长度</t>
  </si>
  <si>
    <t>1080</t>
  </si>
  <si>
    <t>成本指标</t>
  </si>
  <si>
    <t>经济成本指标</t>
  </si>
  <si>
    <t>项目投资计划</t>
  </si>
  <si>
    <t>工程共完成块改梯工程 271. 58公项，建设完成蓄水池28 座，管道26. 07km，机耕道路10. 207km，道路排水沟7. 853km. 错车平台31 处，沉沙井21座，预制涵管288m，管护牌3个，管护碑1 座。通过治理能够改善水土流失状况，提高植被覆盖率，大大增强流域的拦泥沙蓄水能力。</t>
  </si>
  <si>
    <t>块改梯工程</t>
  </si>
  <si>
    <t>271.58</t>
  </si>
  <si>
    <t>蓄水池</t>
  </si>
  <si>
    <t>28</t>
  </si>
  <si>
    <t>26.07</t>
  </si>
  <si>
    <t>反映工程设计实现的功能数量或工程的相对独立单元的数量。空</t>
  </si>
  <si>
    <t>10.207</t>
  </si>
  <si>
    <t>7.853</t>
  </si>
  <si>
    <t>错车平台</t>
  </si>
  <si>
    <t>31</t>
  </si>
  <si>
    <t>处</t>
  </si>
  <si>
    <t>沉沙井</t>
  </si>
  <si>
    <t>管护牌</t>
  </si>
  <si>
    <t>管护碑</t>
  </si>
  <si>
    <t>能够改善水土流失</t>
  </si>
  <si>
    <t>预算06表</t>
  </si>
  <si>
    <t>政府性基金预算支出预算表</t>
  </si>
  <si>
    <t>单位名称：临沧市发展和改革委员会</t>
  </si>
  <si>
    <t>本年政府性基金预算支出</t>
  </si>
  <si>
    <t>注：本单位此表无数据</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</si>
  <si>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</si>
  <si>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</si>
  <si>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</si>
  <si>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</si>
  <si>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</si>
  <si>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</si>
  <si>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</si>
  <si>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</si>
  <si>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</si>
  <si>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</si>
  <si>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</si>
  <si>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</si>
  <si>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空调</t>
  </si>
  <si>
    <t>空调机</t>
  </si>
  <si>
    <t>台</t>
  </si>
  <si>
    <t>档案柜</t>
  </si>
  <si>
    <t>文件柜</t>
  </si>
  <si>
    <t>组</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</si>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</sst>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m/dd"/>
    <numFmt numFmtId="177" formatCode="yyyy/mm/dd\ hh:mm:ss"/>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1" fillId="22" borderId="0" applyNumberFormat="0" applyBorder="0" applyAlignment="0" applyProtection="0">
      <alignment vertical="center"/>
    </xf>
    <xf numFmtId="0" fontId="42" fillId="18" borderId="1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7" fontId="8" fillId="0" borderId="7">
      <alignment horizontal="right" vertical="center"/>
    </xf>
    <xf numFmtId="0" fontId="31" fillId="10" borderId="0" applyNumberFormat="0" applyBorder="0" applyAlignment="0" applyProtection="0">
      <alignment vertical="center"/>
    </xf>
    <xf numFmtId="0" fontId="34" fillId="6" borderId="0" applyNumberFormat="0" applyBorder="0" applyAlignment="0" applyProtection="0">
      <alignment vertical="center"/>
    </xf>
    <xf numFmtId="43" fontId="12" fillId="0" borderId="0" applyFont="0" applyFill="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9" fontId="12" fillId="0" borderId="0" applyFont="0" applyFill="0" applyBorder="0" applyAlignment="0" applyProtection="0">
      <alignment vertical="center"/>
    </xf>
    <xf numFmtId="176" fontId="8" fillId="0" borderId="7">
      <alignment horizontal="right" vertical="center"/>
    </xf>
    <xf numFmtId="0" fontId="44" fillId="0" borderId="0" applyNumberFormat="0" applyFill="0" applyBorder="0" applyAlignment="0" applyProtection="0">
      <alignment vertical="center"/>
    </xf>
    <xf numFmtId="0" fontId="12" fillId="30" borderId="19" applyNumberFormat="0" applyFont="0" applyAlignment="0" applyProtection="0">
      <alignment vertical="center"/>
    </xf>
    <xf numFmtId="0" fontId="38" fillId="17"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7" fillId="0" borderId="15" applyNumberFormat="0" applyFill="0" applyAlignment="0" applyProtection="0">
      <alignment vertical="center"/>
    </xf>
    <xf numFmtId="0" fontId="36" fillId="0" borderId="15" applyNumberFormat="0" applyFill="0" applyAlignment="0" applyProtection="0">
      <alignment vertical="center"/>
    </xf>
    <xf numFmtId="0" fontId="38" fillId="12" borderId="0" applyNumberFormat="0" applyBorder="0" applyAlignment="0" applyProtection="0">
      <alignment vertical="center"/>
    </xf>
    <xf numFmtId="0" fontId="33" fillId="0" borderId="21" applyNumberFormat="0" applyFill="0" applyAlignment="0" applyProtection="0">
      <alignment vertical="center"/>
    </xf>
    <xf numFmtId="0" fontId="38" fillId="16" borderId="0" applyNumberFormat="0" applyBorder="0" applyAlignment="0" applyProtection="0">
      <alignment vertical="center"/>
    </xf>
    <xf numFmtId="0" fontId="46" fillId="21" borderId="18" applyNumberFormat="0" applyAlignment="0" applyProtection="0">
      <alignment vertical="center"/>
    </xf>
    <xf numFmtId="0" fontId="43" fillId="21" borderId="17" applyNumberFormat="0" applyAlignment="0" applyProtection="0">
      <alignment vertical="center"/>
    </xf>
    <xf numFmtId="0" fontId="35" fillId="9" borderId="14" applyNumberFormat="0" applyAlignment="0" applyProtection="0">
      <alignment vertical="center"/>
    </xf>
    <xf numFmtId="0" fontId="31" fillId="26" borderId="0" applyNumberFormat="0" applyBorder="0" applyAlignment="0" applyProtection="0">
      <alignment vertical="center"/>
    </xf>
    <xf numFmtId="0" fontId="38" fillId="33" borderId="0" applyNumberFormat="0" applyBorder="0" applyAlignment="0" applyProtection="0">
      <alignment vertical="center"/>
    </xf>
    <xf numFmtId="0" fontId="39" fillId="0" borderId="16" applyNumberFormat="0" applyFill="0" applyAlignment="0" applyProtection="0">
      <alignment vertical="center"/>
    </xf>
    <xf numFmtId="0" fontId="48" fillId="0" borderId="20" applyNumberFormat="0" applyFill="0" applyAlignment="0" applyProtection="0">
      <alignment vertical="center"/>
    </xf>
    <xf numFmtId="0" fontId="45" fillId="25" borderId="0" applyNumberFormat="0" applyBorder="0" applyAlignment="0" applyProtection="0">
      <alignment vertical="center"/>
    </xf>
    <xf numFmtId="0" fontId="40" fillId="15" borderId="0" applyNumberFormat="0" applyBorder="0" applyAlignment="0" applyProtection="0">
      <alignment vertical="center"/>
    </xf>
    <xf numFmtId="10" fontId="8" fillId="0" borderId="7">
      <alignment horizontal="right" vertical="center"/>
    </xf>
    <xf numFmtId="0" fontId="31" fillId="20" borderId="0" applyNumberFormat="0" applyBorder="0" applyAlignment="0" applyProtection="0">
      <alignment vertical="center"/>
    </xf>
    <xf numFmtId="0" fontId="38" fillId="29" borderId="0" applyNumberFormat="0" applyBorder="0" applyAlignment="0" applyProtection="0">
      <alignment vertical="center"/>
    </xf>
    <xf numFmtId="0" fontId="31" fillId="19" borderId="0" applyNumberFormat="0" applyBorder="0" applyAlignment="0" applyProtection="0">
      <alignment vertical="center"/>
    </xf>
    <xf numFmtId="0" fontId="31" fillId="8" borderId="0" applyNumberFormat="0" applyBorder="0" applyAlignment="0" applyProtection="0">
      <alignment vertical="center"/>
    </xf>
    <xf numFmtId="0" fontId="31" fillId="24" borderId="0" applyNumberFormat="0" applyBorder="0" applyAlignment="0" applyProtection="0">
      <alignment vertical="center"/>
    </xf>
    <xf numFmtId="0" fontId="31" fillId="5"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1" fillId="23" borderId="0" applyNumberFormat="0" applyBorder="0" applyAlignment="0" applyProtection="0">
      <alignment vertical="center"/>
    </xf>
    <xf numFmtId="0" fontId="31" fillId="4" borderId="0" applyNumberFormat="0" applyBorder="0" applyAlignment="0" applyProtection="0">
      <alignment vertical="center"/>
    </xf>
    <xf numFmtId="0" fontId="38" fillId="27" borderId="0" applyNumberFormat="0" applyBorder="0" applyAlignment="0" applyProtection="0">
      <alignment vertical="center"/>
    </xf>
    <xf numFmtId="0" fontId="31" fillId="7" borderId="0" applyNumberFormat="0" applyBorder="0" applyAlignment="0" applyProtection="0">
      <alignment vertical="center"/>
    </xf>
    <xf numFmtId="0" fontId="38" fillId="11" borderId="0" applyNumberFormat="0" applyBorder="0" applyAlignment="0" applyProtection="0">
      <alignment vertical="center"/>
    </xf>
    <xf numFmtId="0" fontId="38" fillId="31" borderId="0" applyNumberFormat="0" applyBorder="0" applyAlignment="0" applyProtection="0">
      <alignment vertical="center"/>
    </xf>
    <xf numFmtId="0" fontId="31" fillId="3" borderId="0" applyNumberFormat="0" applyBorder="0" applyAlignment="0" applyProtection="0">
      <alignment vertical="center"/>
    </xf>
    <xf numFmtId="0" fontId="38" fillId="14"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0" fillId="0" borderId="0" xfId="0" applyFont="1" applyAlignment="1">
      <alignment horizontal="lef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workbookViewId="0">
      <pane ySplit="1" topLeftCell="A28"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5"/>
      <c r="C3" s="205"/>
      <c r="D3" s="205"/>
    </row>
    <row r="4" ht="18.75" customHeight="1" spans="1:4">
      <c r="A4" s="43" t="str">
        <f>"单位名称："&amp;"耿马傣族佤族自治县水务局"</f>
        <v>单位名称：耿马傣族佤族自治县水务局</v>
      </c>
      <c r="B4" s="206"/>
      <c r="C4" s="206"/>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33105046.23</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7" t="s">
        <v>14</v>
      </c>
      <c r="B12" s="24">
        <v>152428.82</v>
      </c>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v>152428.82</v>
      </c>
      <c r="C15" s="167" t="s">
        <v>21</v>
      </c>
      <c r="D15" s="24">
        <v>2384961.72</v>
      </c>
    </row>
    <row r="16" ht="18.75" customHeight="1" spans="1:4">
      <c r="A16" s="168" t="s">
        <v>22</v>
      </c>
      <c r="B16" s="24"/>
      <c r="C16" s="167" t="s">
        <v>23</v>
      </c>
      <c r="D16" s="24">
        <v>619744.5</v>
      </c>
    </row>
    <row r="17" ht="18.75" customHeight="1" spans="1:4">
      <c r="A17" s="168" t="s">
        <v>24</v>
      </c>
      <c r="B17" s="24"/>
      <c r="C17" s="168" t="s">
        <v>25</v>
      </c>
      <c r="D17" s="24"/>
    </row>
    <row r="18" ht="18.75" customHeight="1" spans="1:4">
      <c r="A18" s="168" t="s">
        <v>26</v>
      </c>
      <c r="B18" s="24"/>
      <c r="C18" s="168" t="s">
        <v>27</v>
      </c>
      <c r="D18" s="24"/>
    </row>
    <row r="19" ht="18.75" customHeight="1" spans="1:4">
      <c r="A19" s="169" t="s">
        <v>26</v>
      </c>
      <c r="B19" s="24"/>
      <c r="C19" s="167" t="s">
        <v>28</v>
      </c>
      <c r="D19" s="24">
        <v>29130680.01</v>
      </c>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969660</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08" t="s">
        <v>43</v>
      </c>
      <c r="B34" s="171">
        <f>SUM(B8:B12)</f>
        <v>33257475.05</v>
      </c>
      <c r="C34" s="209" t="s">
        <v>44</v>
      </c>
      <c r="D34" s="171">
        <v>33105046.23</v>
      </c>
    </row>
    <row r="35" ht="18.75" customHeight="1" spans="1:4">
      <c r="A35" s="210" t="s">
        <v>45</v>
      </c>
      <c r="B35" s="24"/>
      <c r="C35" s="133" t="s">
        <v>46</v>
      </c>
      <c r="D35" s="24">
        <v>152428.82</v>
      </c>
    </row>
    <row r="36" ht="18.75" customHeight="1" spans="1:4">
      <c r="A36" s="210" t="s">
        <v>47</v>
      </c>
      <c r="B36" s="24"/>
      <c r="C36" s="133" t="s">
        <v>47</v>
      </c>
      <c r="D36" s="24"/>
    </row>
    <row r="37" ht="18.75" customHeight="1" spans="1:4">
      <c r="A37" s="210" t="s">
        <v>48</v>
      </c>
      <c r="B37" s="24"/>
      <c r="C37" s="133" t="s">
        <v>49</v>
      </c>
      <c r="D37" s="24">
        <v>152428.82</v>
      </c>
    </row>
    <row r="38" ht="18.75" customHeight="1" spans="1:4">
      <c r="A38" s="211" t="s">
        <v>50</v>
      </c>
      <c r="B38" s="171">
        <f t="shared" ref="B38:D38" si="1">B34+B35</f>
        <v>33257475.05</v>
      </c>
      <c r="C38" s="209" t="s">
        <v>51</v>
      </c>
      <c r="D38" s="171">
        <f t="shared" si="1"/>
        <v>33257475.05</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customHeight="1" spans="1:19">
      <c r="A1" s="1"/>
      <c r="B1" s="1"/>
      <c r="C1" s="1"/>
      <c r="D1" s="1"/>
      <c r="E1" s="1"/>
      <c r="F1" s="1"/>
      <c r="G1" s="1"/>
      <c r="H1" s="1"/>
      <c r="I1" s="1"/>
      <c r="J1" s="1"/>
      <c r="K1" s="1"/>
      <c r="L1" s="1"/>
      <c r="M1" s="1"/>
      <c r="N1" s="1"/>
      <c r="O1" s="1"/>
      <c r="P1" s="1"/>
      <c r="Q1" s="1"/>
      <c r="R1" s="1"/>
      <c r="S1" s="1"/>
    </row>
    <row r="2" ht="15" customHeight="1" spans="10:19">
      <c r="J2" s="198"/>
      <c r="O2" s="69"/>
      <c r="P2" s="69"/>
      <c r="Q2" s="69"/>
      <c r="R2" s="69"/>
      <c r="S2" s="40" t="s">
        <v>52</v>
      </c>
    </row>
    <row r="3" ht="57.75" customHeight="1" spans="1:19">
      <c r="A3" s="129" t="str">
        <f>"2025"&amp;"年部门收入预算表"</f>
        <v>2025年部门收入预算表</v>
      </c>
      <c r="B3" s="182"/>
      <c r="C3" s="182"/>
      <c r="D3" s="182"/>
      <c r="E3" s="182"/>
      <c r="F3" s="182"/>
      <c r="G3" s="182"/>
      <c r="H3" s="182"/>
      <c r="I3" s="182"/>
      <c r="J3" s="182"/>
      <c r="K3" s="182"/>
      <c r="L3" s="182"/>
      <c r="M3" s="182"/>
      <c r="N3" s="182"/>
      <c r="O3" s="199"/>
      <c r="P3" s="199"/>
      <c r="Q3" s="199"/>
      <c r="R3" s="199"/>
      <c r="S3" s="199"/>
    </row>
    <row r="4" ht="18.75" customHeight="1" spans="1:19">
      <c r="A4" s="43" t="str">
        <f>"单位名称："&amp;"耿马傣族佤族自治县水务局"</f>
        <v>单位名称：耿马傣族佤族自治县水务局</v>
      </c>
      <c r="B4" s="95"/>
      <c r="C4" s="95"/>
      <c r="D4" s="95"/>
      <c r="E4" s="95"/>
      <c r="F4" s="95"/>
      <c r="G4" s="95"/>
      <c r="H4" s="95"/>
      <c r="I4" s="95"/>
      <c r="J4" s="73"/>
      <c r="K4" s="95"/>
      <c r="L4" s="95"/>
      <c r="M4" s="95"/>
      <c r="N4" s="95"/>
      <c r="O4" s="73"/>
      <c r="P4" s="73"/>
      <c r="Q4" s="73"/>
      <c r="R4" s="73"/>
      <c r="S4" s="40" t="s">
        <v>1</v>
      </c>
    </row>
    <row r="5" ht="18.75" customHeight="1" spans="1:19">
      <c r="A5" s="183" t="s">
        <v>53</v>
      </c>
      <c r="B5" s="184" t="s">
        <v>54</v>
      </c>
      <c r="C5" s="184" t="s">
        <v>55</v>
      </c>
      <c r="D5" s="185" t="s">
        <v>56</v>
      </c>
      <c r="E5" s="186"/>
      <c r="F5" s="186"/>
      <c r="G5" s="186"/>
      <c r="H5" s="186"/>
      <c r="I5" s="186"/>
      <c r="J5" s="200"/>
      <c r="K5" s="186"/>
      <c r="L5" s="186"/>
      <c r="M5" s="186"/>
      <c r="N5" s="201"/>
      <c r="O5" s="185" t="s">
        <v>45</v>
      </c>
      <c r="P5" s="185"/>
      <c r="Q5" s="185"/>
      <c r="R5" s="185"/>
      <c r="S5" s="204"/>
    </row>
    <row r="6" ht="18.75" customHeight="1" spans="1:19">
      <c r="A6" s="187"/>
      <c r="B6" s="188"/>
      <c r="C6" s="188"/>
      <c r="D6" s="189" t="s">
        <v>57</v>
      </c>
      <c r="E6" s="189" t="s">
        <v>58</v>
      </c>
      <c r="F6" s="189" t="s">
        <v>59</v>
      </c>
      <c r="G6" s="189" t="s">
        <v>60</v>
      </c>
      <c r="H6" s="189" t="s">
        <v>61</v>
      </c>
      <c r="I6" s="202" t="s">
        <v>62</v>
      </c>
      <c r="J6" s="202"/>
      <c r="K6" s="202"/>
      <c r="L6" s="202"/>
      <c r="M6" s="202"/>
      <c r="N6" s="192"/>
      <c r="O6" s="189" t="s">
        <v>57</v>
      </c>
      <c r="P6" s="189" t="s">
        <v>58</v>
      </c>
      <c r="Q6" s="189" t="s">
        <v>59</v>
      </c>
      <c r="R6" s="189" t="s">
        <v>60</v>
      </c>
      <c r="S6" s="189" t="s">
        <v>63</v>
      </c>
    </row>
    <row r="7" ht="18.75" customHeight="1" spans="1:19">
      <c r="A7" s="190"/>
      <c r="B7" s="191"/>
      <c r="C7" s="191"/>
      <c r="D7" s="192"/>
      <c r="E7" s="192"/>
      <c r="F7" s="192"/>
      <c r="G7" s="192"/>
      <c r="H7" s="192"/>
      <c r="I7" s="191" t="s">
        <v>57</v>
      </c>
      <c r="J7" s="191" t="s">
        <v>64</v>
      </c>
      <c r="K7" s="191" t="s">
        <v>65</v>
      </c>
      <c r="L7" s="191" t="s">
        <v>66</v>
      </c>
      <c r="M7" s="191" t="s">
        <v>67</v>
      </c>
      <c r="N7" s="191" t="s">
        <v>68</v>
      </c>
      <c r="O7" s="203"/>
      <c r="P7" s="203"/>
      <c r="Q7" s="203"/>
      <c r="R7" s="203"/>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69</v>
      </c>
      <c r="B9" s="194" t="s">
        <v>70</v>
      </c>
      <c r="C9" s="24">
        <v>33257475.05</v>
      </c>
      <c r="D9" s="24">
        <v>33257475.05</v>
      </c>
      <c r="E9" s="24">
        <v>33105046.23</v>
      </c>
      <c r="F9" s="24"/>
      <c r="G9" s="24"/>
      <c r="H9" s="24"/>
      <c r="I9" s="24">
        <v>152428.82</v>
      </c>
      <c r="J9" s="24"/>
      <c r="K9" s="24"/>
      <c r="L9" s="24">
        <v>152428.82</v>
      </c>
      <c r="M9" s="24"/>
      <c r="N9" s="24"/>
      <c r="O9" s="24"/>
      <c r="P9" s="24"/>
      <c r="Q9" s="24"/>
      <c r="R9" s="24"/>
      <c r="S9" s="24"/>
    </row>
    <row r="10" ht="18.75" customHeight="1" spans="1:19">
      <c r="A10" s="99" t="s">
        <v>71</v>
      </c>
      <c r="B10" s="195" t="s">
        <v>70</v>
      </c>
      <c r="C10" s="24">
        <v>33257475.05</v>
      </c>
      <c r="D10" s="24">
        <v>33257475.05</v>
      </c>
      <c r="E10" s="24">
        <v>33105046.23</v>
      </c>
      <c r="F10" s="24"/>
      <c r="G10" s="24"/>
      <c r="H10" s="24"/>
      <c r="I10" s="24">
        <v>152428.82</v>
      </c>
      <c r="J10" s="24"/>
      <c r="K10" s="24"/>
      <c r="L10" s="24">
        <v>152428.82</v>
      </c>
      <c r="M10" s="24"/>
      <c r="N10" s="24"/>
      <c r="O10" s="24"/>
      <c r="P10" s="24"/>
      <c r="Q10" s="24"/>
      <c r="R10" s="24"/>
      <c r="S10" s="24"/>
    </row>
    <row r="11" ht="18.75" customHeight="1" spans="1:19">
      <c r="A11" s="196" t="s">
        <v>55</v>
      </c>
      <c r="B11" s="197"/>
      <c r="C11" s="24">
        <v>33257475.05</v>
      </c>
      <c r="D11" s="24">
        <v>33257475.05</v>
      </c>
      <c r="E11" s="24">
        <v>33105046.23</v>
      </c>
      <c r="F11" s="24"/>
      <c r="G11" s="24"/>
      <c r="H11" s="24"/>
      <c r="I11" s="24">
        <v>152428.82</v>
      </c>
      <c r="J11" s="24"/>
      <c r="K11" s="24"/>
      <c r="L11" s="24">
        <v>152428.82</v>
      </c>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72</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"单位名称："&amp;"耿马傣族佤族自治县水务局"</f>
        <v>单位名称：耿马傣族佤族自治县水务局</v>
      </c>
      <c r="B4" s="176"/>
      <c r="C4" s="64"/>
      <c r="D4" s="31"/>
      <c r="E4" s="64"/>
      <c r="F4" s="64"/>
      <c r="G4" s="64"/>
      <c r="H4" s="31"/>
      <c r="I4" s="64"/>
      <c r="J4" s="31"/>
      <c r="K4" s="64"/>
      <c r="L4" s="64"/>
      <c r="M4" s="181"/>
      <c r="N4" s="181"/>
      <c r="O4" s="41" t="s">
        <v>1</v>
      </c>
    </row>
    <row r="5" ht="18.75" customHeight="1" spans="1:15">
      <c r="A5" s="11" t="s">
        <v>73</v>
      </c>
      <c r="B5" s="11" t="s">
        <v>74</v>
      </c>
      <c r="C5" s="11" t="s">
        <v>55</v>
      </c>
      <c r="D5" s="13" t="s">
        <v>58</v>
      </c>
      <c r="E5" s="76" t="s">
        <v>75</v>
      </c>
      <c r="F5" s="139" t="s">
        <v>76</v>
      </c>
      <c r="G5" s="11" t="s">
        <v>59</v>
      </c>
      <c r="H5" s="11" t="s">
        <v>60</v>
      </c>
      <c r="I5" s="11" t="s">
        <v>77</v>
      </c>
      <c r="J5" s="13" t="s">
        <v>78</v>
      </c>
      <c r="K5" s="14"/>
      <c r="L5" s="14"/>
      <c r="M5" s="14"/>
      <c r="N5" s="14"/>
      <c r="O5" s="15"/>
    </row>
    <row r="6" ht="30" customHeight="1" spans="1:15">
      <c r="A6" s="19"/>
      <c r="B6" s="19"/>
      <c r="C6" s="19"/>
      <c r="D6" s="68" t="s">
        <v>57</v>
      </c>
      <c r="E6" s="94" t="s">
        <v>75</v>
      </c>
      <c r="F6" s="94" t="s">
        <v>76</v>
      </c>
      <c r="G6" s="19"/>
      <c r="H6" s="19"/>
      <c r="I6" s="19"/>
      <c r="J6" s="68" t="s">
        <v>57</v>
      </c>
      <c r="K6" s="48" t="s">
        <v>79</v>
      </c>
      <c r="L6" s="48" t="s">
        <v>80</v>
      </c>
      <c r="M6" s="48" t="s">
        <v>81</v>
      </c>
      <c r="N6" s="48" t="s">
        <v>82</v>
      </c>
      <c r="O6" s="48" t="s">
        <v>83</v>
      </c>
    </row>
    <row r="7" ht="18.75" customHeight="1" spans="1:15">
      <c r="A7" s="118">
        <v>1</v>
      </c>
      <c r="B7" s="118">
        <v>2</v>
      </c>
      <c r="C7" s="68">
        <v>3</v>
      </c>
      <c r="D7" s="68">
        <v>4</v>
      </c>
      <c r="E7" s="68">
        <v>5</v>
      </c>
      <c r="F7" s="68">
        <v>6</v>
      </c>
      <c r="G7" s="68">
        <v>7</v>
      </c>
      <c r="H7" s="68">
        <v>8</v>
      </c>
      <c r="I7" s="68">
        <v>9</v>
      </c>
      <c r="J7" s="68">
        <v>10</v>
      </c>
      <c r="K7" s="68">
        <v>11</v>
      </c>
      <c r="L7" s="68">
        <v>12</v>
      </c>
      <c r="M7" s="68">
        <v>13</v>
      </c>
      <c r="N7" s="68">
        <v>14</v>
      </c>
      <c r="O7" s="68">
        <v>15</v>
      </c>
    </row>
    <row r="8" ht="18.75" customHeight="1" spans="1:15">
      <c r="A8" s="133" t="s">
        <v>84</v>
      </c>
      <c r="B8" s="162" t="s">
        <v>85</v>
      </c>
      <c r="C8" s="24">
        <v>2384961.72</v>
      </c>
      <c r="D8" s="24">
        <v>2384961.72</v>
      </c>
      <c r="E8" s="24">
        <v>2384961.72</v>
      </c>
      <c r="F8" s="24"/>
      <c r="G8" s="24"/>
      <c r="H8" s="24"/>
      <c r="I8" s="24"/>
      <c r="J8" s="24"/>
      <c r="K8" s="24"/>
      <c r="L8" s="24"/>
      <c r="M8" s="24"/>
      <c r="N8" s="24"/>
      <c r="O8" s="24"/>
    </row>
    <row r="9" ht="18.75" customHeight="1" spans="1:15">
      <c r="A9" s="177" t="s">
        <v>86</v>
      </c>
      <c r="B9" s="178" t="str">
        <f>"  "&amp;"行政事业单位养老支出"</f>
        <v>  行政事业单位养老支出</v>
      </c>
      <c r="C9" s="24">
        <v>2300672.4</v>
      </c>
      <c r="D9" s="24">
        <v>2300672.4</v>
      </c>
      <c r="E9" s="24">
        <v>2300672.4</v>
      </c>
      <c r="F9" s="24"/>
      <c r="G9" s="24"/>
      <c r="H9" s="24"/>
      <c r="I9" s="24"/>
      <c r="J9" s="24"/>
      <c r="K9" s="24"/>
      <c r="L9" s="24"/>
      <c r="M9" s="24"/>
      <c r="N9" s="24"/>
      <c r="O9" s="24"/>
    </row>
    <row r="10" ht="18.75" customHeight="1" spans="1:15">
      <c r="A10" s="177" t="s">
        <v>87</v>
      </c>
      <c r="B10" s="178" t="str">
        <f>"    "&amp;"行政单位离退休"</f>
        <v>    行政单位离退休</v>
      </c>
      <c r="C10" s="24">
        <v>21983.4</v>
      </c>
      <c r="D10" s="24">
        <v>21983.4</v>
      </c>
      <c r="E10" s="24">
        <v>21983.4</v>
      </c>
      <c r="F10" s="24"/>
      <c r="G10" s="24"/>
      <c r="H10" s="24"/>
      <c r="I10" s="24"/>
      <c r="J10" s="24"/>
      <c r="K10" s="24"/>
      <c r="L10" s="24"/>
      <c r="M10" s="24"/>
      <c r="N10" s="24"/>
      <c r="O10" s="24"/>
    </row>
    <row r="11" ht="18.75" customHeight="1" spans="1:15">
      <c r="A11" s="177" t="s">
        <v>88</v>
      </c>
      <c r="B11" s="178" t="str">
        <f>"    "&amp;"事业单位离退休"</f>
        <v>    事业单位离退休</v>
      </c>
      <c r="C11" s="24">
        <v>985809</v>
      </c>
      <c r="D11" s="24">
        <v>985809</v>
      </c>
      <c r="E11" s="24">
        <v>985809</v>
      </c>
      <c r="F11" s="24"/>
      <c r="G11" s="24"/>
      <c r="H11" s="24"/>
      <c r="I11" s="24"/>
      <c r="J11" s="24"/>
      <c r="K11" s="24"/>
      <c r="L11" s="24"/>
      <c r="M11" s="24"/>
      <c r="N11" s="24"/>
      <c r="O11" s="24"/>
    </row>
    <row r="12" ht="18.75" customHeight="1" spans="1:15">
      <c r="A12" s="177" t="s">
        <v>89</v>
      </c>
      <c r="B12" s="178" t="str">
        <f>"    "&amp;"机关事业单位基本养老保险缴费支出"</f>
        <v>    机关事业单位基本养老保险缴费支出</v>
      </c>
      <c r="C12" s="24">
        <v>1292880</v>
      </c>
      <c r="D12" s="24">
        <v>1292880</v>
      </c>
      <c r="E12" s="24">
        <v>1292880</v>
      </c>
      <c r="F12" s="24"/>
      <c r="G12" s="24"/>
      <c r="H12" s="24"/>
      <c r="I12" s="24"/>
      <c r="J12" s="24"/>
      <c r="K12" s="24"/>
      <c r="L12" s="24"/>
      <c r="M12" s="24"/>
      <c r="N12" s="24"/>
      <c r="O12" s="24"/>
    </row>
    <row r="13" ht="18.75" customHeight="1" spans="1:15">
      <c r="A13" s="177" t="s">
        <v>90</v>
      </c>
      <c r="B13" s="178" t="str">
        <f>"  "&amp;"抚恤"</f>
        <v>  抚恤</v>
      </c>
      <c r="C13" s="24">
        <v>84289.32</v>
      </c>
      <c r="D13" s="24">
        <v>84289.32</v>
      </c>
      <c r="E13" s="24">
        <v>84289.32</v>
      </c>
      <c r="F13" s="24"/>
      <c r="G13" s="24"/>
      <c r="H13" s="24"/>
      <c r="I13" s="24"/>
      <c r="J13" s="24"/>
      <c r="K13" s="24"/>
      <c r="L13" s="24"/>
      <c r="M13" s="24"/>
      <c r="N13" s="24"/>
      <c r="O13" s="24"/>
    </row>
    <row r="14" ht="18.75" customHeight="1" spans="1:15">
      <c r="A14" s="177" t="s">
        <v>91</v>
      </c>
      <c r="B14" s="178" t="str">
        <f>"    "&amp;"死亡抚恤"</f>
        <v>    死亡抚恤</v>
      </c>
      <c r="C14" s="24">
        <v>84289.32</v>
      </c>
      <c r="D14" s="24">
        <v>84289.32</v>
      </c>
      <c r="E14" s="24">
        <v>84289.32</v>
      </c>
      <c r="F14" s="24"/>
      <c r="G14" s="24"/>
      <c r="H14" s="24"/>
      <c r="I14" s="24"/>
      <c r="J14" s="24"/>
      <c r="K14" s="24"/>
      <c r="L14" s="24"/>
      <c r="M14" s="24"/>
      <c r="N14" s="24"/>
      <c r="O14" s="24"/>
    </row>
    <row r="15" ht="18.75" customHeight="1" spans="1:15">
      <c r="A15" s="133" t="s">
        <v>92</v>
      </c>
      <c r="B15" s="162" t="s">
        <v>93</v>
      </c>
      <c r="C15" s="24">
        <v>619744.5</v>
      </c>
      <c r="D15" s="24">
        <v>619744.5</v>
      </c>
      <c r="E15" s="24">
        <v>619744.5</v>
      </c>
      <c r="F15" s="24"/>
      <c r="G15" s="24"/>
      <c r="H15" s="24"/>
      <c r="I15" s="24"/>
      <c r="J15" s="24"/>
      <c r="K15" s="24"/>
      <c r="L15" s="24"/>
      <c r="M15" s="24"/>
      <c r="N15" s="24"/>
      <c r="O15" s="24"/>
    </row>
    <row r="16" ht="18.75" customHeight="1" spans="1:15">
      <c r="A16" s="177" t="s">
        <v>94</v>
      </c>
      <c r="B16" s="178" t="str">
        <f>"  "&amp;"行政事业单位医疗"</f>
        <v>  行政事业单位医疗</v>
      </c>
      <c r="C16" s="24">
        <v>619744.5</v>
      </c>
      <c r="D16" s="24">
        <v>619744.5</v>
      </c>
      <c r="E16" s="24">
        <v>619744.5</v>
      </c>
      <c r="F16" s="24"/>
      <c r="G16" s="24"/>
      <c r="H16" s="24"/>
      <c r="I16" s="24"/>
      <c r="J16" s="24"/>
      <c r="K16" s="24"/>
      <c r="L16" s="24"/>
      <c r="M16" s="24"/>
      <c r="N16" s="24"/>
      <c r="O16" s="24"/>
    </row>
    <row r="17" ht="18.75" customHeight="1" spans="1:15">
      <c r="A17" s="177" t="s">
        <v>95</v>
      </c>
      <c r="B17" s="178" t="str">
        <f>"    "&amp;"行政单位医疗"</f>
        <v>    行政单位医疗</v>
      </c>
      <c r="C17" s="24">
        <v>104550.62</v>
      </c>
      <c r="D17" s="24">
        <v>104550.62</v>
      </c>
      <c r="E17" s="24">
        <v>104550.62</v>
      </c>
      <c r="F17" s="24"/>
      <c r="G17" s="24"/>
      <c r="H17" s="24"/>
      <c r="I17" s="24"/>
      <c r="J17" s="24"/>
      <c r="K17" s="24"/>
      <c r="L17" s="24"/>
      <c r="M17" s="24"/>
      <c r="N17" s="24"/>
      <c r="O17" s="24"/>
    </row>
    <row r="18" ht="18.75" customHeight="1" spans="1:15">
      <c r="A18" s="177" t="s">
        <v>96</v>
      </c>
      <c r="B18" s="178" t="str">
        <f>"    "&amp;"事业单位医疗"</f>
        <v>    事业单位医疗</v>
      </c>
      <c r="C18" s="24">
        <v>469164.88</v>
      </c>
      <c r="D18" s="24">
        <v>469164.88</v>
      </c>
      <c r="E18" s="24">
        <v>469164.88</v>
      </c>
      <c r="F18" s="24"/>
      <c r="G18" s="24"/>
      <c r="H18" s="24"/>
      <c r="I18" s="24"/>
      <c r="J18" s="24"/>
      <c r="K18" s="24"/>
      <c r="L18" s="24"/>
      <c r="M18" s="24"/>
      <c r="N18" s="24"/>
      <c r="O18" s="24"/>
    </row>
    <row r="19" ht="18.75" customHeight="1" spans="1:15">
      <c r="A19" s="177" t="s">
        <v>97</v>
      </c>
      <c r="B19" s="178" t="str">
        <f>"    "&amp;"其他行政事业单位医疗支出"</f>
        <v>    其他行政事业单位医疗支出</v>
      </c>
      <c r="C19" s="24">
        <v>46029</v>
      </c>
      <c r="D19" s="24">
        <v>46029</v>
      </c>
      <c r="E19" s="24">
        <v>46029</v>
      </c>
      <c r="F19" s="24"/>
      <c r="G19" s="24"/>
      <c r="H19" s="24"/>
      <c r="I19" s="24"/>
      <c r="J19" s="24"/>
      <c r="K19" s="24"/>
      <c r="L19" s="24"/>
      <c r="M19" s="24"/>
      <c r="N19" s="24"/>
      <c r="O19" s="24"/>
    </row>
    <row r="20" ht="18.75" customHeight="1" spans="1:15">
      <c r="A20" s="133" t="s">
        <v>98</v>
      </c>
      <c r="B20" s="162" t="s">
        <v>99</v>
      </c>
      <c r="C20" s="24">
        <v>29130680.01</v>
      </c>
      <c r="D20" s="24">
        <v>29130680.01</v>
      </c>
      <c r="E20" s="24">
        <v>10529588.26</v>
      </c>
      <c r="F20" s="24">
        <v>18601091.75</v>
      </c>
      <c r="G20" s="24"/>
      <c r="H20" s="24"/>
      <c r="I20" s="24"/>
      <c r="J20" s="24"/>
      <c r="K20" s="24"/>
      <c r="L20" s="24"/>
      <c r="M20" s="24"/>
      <c r="N20" s="24"/>
      <c r="O20" s="24"/>
    </row>
    <row r="21" ht="18.75" customHeight="1" spans="1:15">
      <c r="A21" s="177" t="s">
        <v>100</v>
      </c>
      <c r="B21" s="178" t="str">
        <f>"  "&amp;"水利"</f>
        <v>  水利</v>
      </c>
      <c r="C21" s="24">
        <v>29130680.01</v>
      </c>
      <c r="D21" s="24">
        <v>29130680.01</v>
      </c>
      <c r="E21" s="24">
        <v>10529588.26</v>
      </c>
      <c r="F21" s="24">
        <v>18601091.75</v>
      </c>
      <c r="G21" s="24"/>
      <c r="H21" s="24"/>
      <c r="I21" s="24"/>
      <c r="J21" s="24"/>
      <c r="K21" s="24"/>
      <c r="L21" s="24"/>
      <c r="M21" s="24"/>
      <c r="N21" s="24"/>
      <c r="O21" s="24"/>
    </row>
    <row r="22" ht="18.75" customHeight="1" spans="1:15">
      <c r="A22" s="177" t="s">
        <v>101</v>
      </c>
      <c r="B22" s="178" t="str">
        <f>"    "&amp;"行政运行"</f>
        <v>    行政运行</v>
      </c>
      <c r="C22" s="24">
        <v>10529588.26</v>
      </c>
      <c r="D22" s="24">
        <v>10529588.26</v>
      </c>
      <c r="E22" s="24">
        <v>10529588.26</v>
      </c>
      <c r="F22" s="24"/>
      <c r="G22" s="24"/>
      <c r="H22" s="24"/>
      <c r="I22" s="24"/>
      <c r="J22" s="24"/>
      <c r="K22" s="24"/>
      <c r="L22" s="24"/>
      <c r="M22" s="24"/>
      <c r="N22" s="24"/>
      <c r="O22" s="24"/>
    </row>
    <row r="23" ht="18.75" customHeight="1" spans="1:15">
      <c r="A23" s="177" t="s">
        <v>102</v>
      </c>
      <c r="B23" s="178" t="str">
        <f>"    "&amp;"水利工程建设"</f>
        <v>    水利工程建设</v>
      </c>
      <c r="C23" s="24">
        <v>16050913.9</v>
      </c>
      <c r="D23" s="24">
        <v>16050913.9</v>
      </c>
      <c r="E23" s="24"/>
      <c r="F23" s="24">
        <v>16050913.9</v>
      </c>
      <c r="G23" s="24"/>
      <c r="H23" s="24"/>
      <c r="I23" s="24"/>
      <c r="J23" s="24"/>
      <c r="K23" s="24"/>
      <c r="L23" s="24"/>
      <c r="M23" s="24"/>
      <c r="N23" s="24"/>
      <c r="O23" s="24"/>
    </row>
    <row r="24" ht="18.75" customHeight="1" spans="1:15">
      <c r="A24" s="177" t="s">
        <v>103</v>
      </c>
      <c r="B24" s="178" t="str">
        <f>"    "&amp;"水利工程运行与维护"</f>
        <v>    水利工程运行与维护</v>
      </c>
      <c r="C24" s="24">
        <v>431900</v>
      </c>
      <c r="D24" s="24">
        <v>431900</v>
      </c>
      <c r="E24" s="24"/>
      <c r="F24" s="24">
        <v>431900</v>
      </c>
      <c r="G24" s="24"/>
      <c r="H24" s="24"/>
      <c r="I24" s="24"/>
      <c r="J24" s="24"/>
      <c r="K24" s="24"/>
      <c r="L24" s="24"/>
      <c r="M24" s="24"/>
      <c r="N24" s="24"/>
      <c r="O24" s="24"/>
    </row>
    <row r="25" ht="18.75" customHeight="1" spans="1:15">
      <c r="A25" s="177" t="s">
        <v>104</v>
      </c>
      <c r="B25" s="178" t="str">
        <f>"    "&amp;"水土保持"</f>
        <v>    水土保持</v>
      </c>
      <c r="C25" s="24">
        <v>1150000</v>
      </c>
      <c r="D25" s="24">
        <v>1150000</v>
      </c>
      <c r="E25" s="24"/>
      <c r="F25" s="24">
        <v>1150000</v>
      </c>
      <c r="G25" s="24"/>
      <c r="H25" s="24"/>
      <c r="I25" s="24"/>
      <c r="J25" s="24"/>
      <c r="K25" s="24"/>
      <c r="L25" s="24"/>
      <c r="M25" s="24"/>
      <c r="N25" s="24"/>
      <c r="O25" s="24"/>
    </row>
    <row r="26" ht="18.75" customHeight="1" spans="1:15">
      <c r="A26" s="177" t="s">
        <v>105</v>
      </c>
      <c r="B26" s="178" t="str">
        <f>"    "&amp;"农村供水"</f>
        <v>    农村供水</v>
      </c>
      <c r="C26" s="24">
        <v>500000</v>
      </c>
      <c r="D26" s="24">
        <v>500000</v>
      </c>
      <c r="E26" s="24"/>
      <c r="F26" s="24">
        <v>500000</v>
      </c>
      <c r="G26" s="24"/>
      <c r="H26" s="24"/>
      <c r="I26" s="24"/>
      <c r="J26" s="24"/>
      <c r="K26" s="24"/>
      <c r="L26" s="24"/>
      <c r="M26" s="24"/>
      <c r="N26" s="24"/>
      <c r="O26" s="24"/>
    </row>
    <row r="27" ht="18.75" customHeight="1" spans="1:15">
      <c r="A27" s="177" t="s">
        <v>106</v>
      </c>
      <c r="B27" s="178" t="str">
        <f>"    "&amp;"其他水利支出"</f>
        <v>    其他水利支出</v>
      </c>
      <c r="C27" s="24">
        <v>468277.85</v>
      </c>
      <c r="D27" s="24">
        <v>468277.85</v>
      </c>
      <c r="E27" s="24"/>
      <c r="F27" s="24">
        <v>468277.85</v>
      </c>
      <c r="G27" s="24"/>
      <c r="H27" s="24"/>
      <c r="I27" s="24"/>
      <c r="J27" s="24"/>
      <c r="K27" s="24"/>
      <c r="L27" s="24"/>
      <c r="M27" s="24"/>
      <c r="N27" s="24"/>
      <c r="O27" s="24"/>
    </row>
    <row r="28" ht="18.75" customHeight="1" spans="1:15">
      <c r="A28" s="133" t="s">
        <v>107</v>
      </c>
      <c r="B28" s="162" t="s">
        <v>108</v>
      </c>
      <c r="C28" s="24">
        <v>969660</v>
      </c>
      <c r="D28" s="24">
        <v>969660</v>
      </c>
      <c r="E28" s="24">
        <v>969660</v>
      </c>
      <c r="F28" s="24"/>
      <c r="G28" s="24"/>
      <c r="H28" s="24"/>
      <c r="I28" s="24"/>
      <c r="J28" s="24"/>
      <c r="K28" s="24"/>
      <c r="L28" s="24"/>
      <c r="M28" s="24"/>
      <c r="N28" s="24"/>
      <c r="O28" s="24"/>
    </row>
    <row r="29" ht="18.75" customHeight="1" spans="1:15">
      <c r="A29" s="177" t="s">
        <v>109</v>
      </c>
      <c r="B29" s="178" t="str">
        <f>"  "&amp;"住房改革支出"</f>
        <v>  住房改革支出</v>
      </c>
      <c r="C29" s="24">
        <v>969660</v>
      </c>
      <c r="D29" s="24">
        <v>969660</v>
      </c>
      <c r="E29" s="24">
        <v>969660</v>
      </c>
      <c r="F29" s="24"/>
      <c r="G29" s="24"/>
      <c r="H29" s="24"/>
      <c r="I29" s="24"/>
      <c r="J29" s="24"/>
      <c r="K29" s="24"/>
      <c r="L29" s="24"/>
      <c r="M29" s="24"/>
      <c r="N29" s="24"/>
      <c r="O29" s="24"/>
    </row>
    <row r="30" ht="18.75" customHeight="1" spans="1:15">
      <c r="A30" s="177" t="s">
        <v>110</v>
      </c>
      <c r="B30" s="178" t="str">
        <f>"    "&amp;"住房公积金"</f>
        <v>    住房公积金</v>
      </c>
      <c r="C30" s="24">
        <v>969660</v>
      </c>
      <c r="D30" s="24">
        <v>969660</v>
      </c>
      <c r="E30" s="24">
        <v>969660</v>
      </c>
      <c r="F30" s="24"/>
      <c r="G30" s="24"/>
      <c r="H30" s="24"/>
      <c r="I30" s="24"/>
      <c r="J30" s="24"/>
      <c r="K30" s="24"/>
      <c r="L30" s="24"/>
      <c r="M30" s="24"/>
      <c r="N30" s="24"/>
      <c r="O30" s="24"/>
    </row>
    <row r="31" ht="18.75" customHeight="1" spans="1:15">
      <c r="A31" s="179" t="s">
        <v>111</v>
      </c>
      <c r="B31" s="180" t="s">
        <v>111</v>
      </c>
      <c r="C31" s="24">
        <v>33105046.23</v>
      </c>
      <c r="D31" s="24">
        <v>33105046.23</v>
      </c>
      <c r="E31" s="24">
        <v>14503954.48</v>
      </c>
      <c r="F31" s="24">
        <v>18601091.75</v>
      </c>
      <c r="G31" s="24"/>
      <c r="H31" s="24"/>
      <c r="I31" s="24"/>
      <c r="J31" s="24"/>
      <c r="K31" s="24"/>
      <c r="L31" s="24"/>
      <c r="M31" s="24"/>
      <c r="N31" s="24"/>
      <c r="O31" s="24"/>
    </row>
  </sheetData>
  <mergeCells count="11">
    <mergeCell ref="A3:O3"/>
    <mergeCell ref="A4:L4"/>
    <mergeCell ref="D5:F5"/>
    <mergeCell ref="J5:O5"/>
    <mergeCell ref="A31:B31"/>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112</v>
      </c>
    </row>
    <row r="3" ht="36" customHeight="1" spans="1:4">
      <c r="A3" s="6" t="str">
        <f>"2025"&amp;"年部门财政拨款收支预算总表"</f>
        <v>2025年部门财政拨款收支预算总表</v>
      </c>
      <c r="B3" s="160"/>
      <c r="C3" s="160"/>
      <c r="D3" s="160"/>
    </row>
    <row r="4" ht="18.75" customHeight="1" spans="1:4">
      <c r="A4" s="8" t="str">
        <f>"单位名称："&amp;"耿马傣族佤族自治县水务局"</f>
        <v>单位名称：耿马傣族佤族自治县水务局</v>
      </c>
      <c r="B4" s="161"/>
      <c r="C4" s="161"/>
      <c r="D4" s="41" t="s">
        <v>1</v>
      </c>
    </row>
    <row r="5" ht="18.75" customHeight="1" spans="1:4">
      <c r="A5" s="13" t="s">
        <v>2</v>
      </c>
      <c r="B5" s="15"/>
      <c r="C5" s="13" t="s">
        <v>3</v>
      </c>
      <c r="D5" s="15"/>
    </row>
    <row r="6" ht="18.75" customHeight="1" spans="1:4">
      <c r="A6" s="32" t="s">
        <v>4</v>
      </c>
      <c r="B6" s="108" t="str">
        <f t="shared" ref="B6:D6" si="0">"2025"&amp;"年预算数"</f>
        <v>2025年预算数</v>
      </c>
      <c r="C6" s="32" t="s">
        <v>113</v>
      </c>
      <c r="D6" s="108" t="str">
        <f t="shared" si="0"/>
        <v>2025年预算数</v>
      </c>
    </row>
    <row r="7" ht="18.75" customHeight="1" spans="1:4">
      <c r="A7" s="34"/>
      <c r="B7" s="19"/>
      <c r="C7" s="34"/>
      <c r="D7" s="19"/>
    </row>
    <row r="8" ht="18.75" customHeight="1" spans="1:4">
      <c r="A8" s="162" t="s">
        <v>114</v>
      </c>
      <c r="B8" s="24">
        <v>33105046.23</v>
      </c>
      <c r="C8" s="23" t="s">
        <v>115</v>
      </c>
      <c r="D8" s="24">
        <v>33105046.23</v>
      </c>
    </row>
    <row r="9" ht="18.75" customHeight="1" spans="1:4">
      <c r="A9" s="163" t="s">
        <v>116</v>
      </c>
      <c r="B9" s="24">
        <v>33105046.23</v>
      </c>
      <c r="C9" s="23" t="s">
        <v>117</v>
      </c>
      <c r="D9" s="24"/>
    </row>
    <row r="10" ht="18.75" customHeight="1" spans="1:4">
      <c r="A10" s="163" t="s">
        <v>118</v>
      </c>
      <c r="B10" s="24"/>
      <c r="C10" s="23" t="s">
        <v>119</v>
      </c>
      <c r="D10" s="24"/>
    </row>
    <row r="11" ht="18.75" customHeight="1" spans="1:4">
      <c r="A11" s="163" t="s">
        <v>120</v>
      </c>
      <c r="B11" s="24"/>
      <c r="C11" s="23" t="s">
        <v>121</v>
      </c>
      <c r="D11" s="24"/>
    </row>
    <row r="12" ht="18.75" customHeight="1" spans="1:4">
      <c r="A12" s="164" t="s">
        <v>122</v>
      </c>
      <c r="B12" s="24"/>
      <c r="C12" s="165" t="s">
        <v>123</v>
      </c>
      <c r="D12" s="24"/>
    </row>
    <row r="13" ht="18.75" customHeight="1" spans="1:4">
      <c r="A13" s="166" t="s">
        <v>116</v>
      </c>
      <c r="B13" s="24"/>
      <c r="C13" s="167" t="s">
        <v>124</v>
      </c>
      <c r="D13" s="24"/>
    </row>
    <row r="14" ht="18.75" customHeight="1" spans="1:4">
      <c r="A14" s="166" t="s">
        <v>118</v>
      </c>
      <c r="B14" s="24"/>
      <c r="C14" s="167" t="s">
        <v>125</v>
      </c>
      <c r="D14" s="24"/>
    </row>
    <row r="15" ht="18.75" customHeight="1" spans="1:4">
      <c r="A15" s="166" t="s">
        <v>120</v>
      </c>
      <c r="B15" s="24"/>
      <c r="C15" s="167" t="s">
        <v>126</v>
      </c>
      <c r="D15" s="24"/>
    </row>
    <row r="16" ht="18.75" customHeight="1" spans="1:4">
      <c r="A16" s="166" t="s">
        <v>26</v>
      </c>
      <c r="B16" s="24"/>
      <c r="C16" s="167" t="s">
        <v>127</v>
      </c>
      <c r="D16" s="24">
        <v>2384961.72</v>
      </c>
    </row>
    <row r="17" ht="18.75" customHeight="1" spans="1:4">
      <c r="A17" s="166" t="s">
        <v>26</v>
      </c>
      <c r="B17" s="24" t="s">
        <v>26</v>
      </c>
      <c r="C17" s="167" t="s">
        <v>128</v>
      </c>
      <c r="D17" s="24">
        <v>619744.5</v>
      </c>
    </row>
    <row r="18" ht="18.75" customHeight="1" spans="1:4">
      <c r="A18" s="168" t="s">
        <v>26</v>
      </c>
      <c r="B18" s="24" t="s">
        <v>26</v>
      </c>
      <c r="C18" s="167" t="s">
        <v>129</v>
      </c>
      <c r="D18" s="24"/>
    </row>
    <row r="19" ht="18.75" customHeight="1" spans="1:4">
      <c r="A19" s="168" t="s">
        <v>26</v>
      </c>
      <c r="B19" s="24" t="s">
        <v>26</v>
      </c>
      <c r="C19" s="167" t="s">
        <v>130</v>
      </c>
      <c r="D19" s="24"/>
    </row>
    <row r="20" ht="18.75" customHeight="1" spans="1:4">
      <c r="A20" s="169" t="s">
        <v>26</v>
      </c>
      <c r="B20" s="24" t="s">
        <v>26</v>
      </c>
      <c r="C20" s="167" t="s">
        <v>131</v>
      </c>
      <c r="D20" s="24">
        <v>29130680.01</v>
      </c>
    </row>
    <row r="21" ht="18.75" customHeight="1" spans="1:4">
      <c r="A21" s="169" t="s">
        <v>26</v>
      </c>
      <c r="B21" s="24" t="s">
        <v>26</v>
      </c>
      <c r="C21" s="167" t="s">
        <v>132</v>
      </c>
      <c r="D21" s="24"/>
    </row>
    <row r="22" ht="18.75" customHeight="1" spans="1:4">
      <c r="A22" s="169" t="s">
        <v>26</v>
      </c>
      <c r="B22" s="24" t="s">
        <v>26</v>
      </c>
      <c r="C22" s="167" t="s">
        <v>133</v>
      </c>
      <c r="D22" s="24"/>
    </row>
    <row r="23" ht="18.75" customHeight="1" spans="1:4">
      <c r="A23" s="169" t="s">
        <v>26</v>
      </c>
      <c r="B23" s="24" t="s">
        <v>26</v>
      </c>
      <c r="C23" s="167" t="s">
        <v>134</v>
      </c>
      <c r="D23" s="24"/>
    </row>
    <row r="24" ht="18.75" customHeight="1" spans="1:4">
      <c r="A24" s="169" t="s">
        <v>26</v>
      </c>
      <c r="B24" s="24" t="s">
        <v>26</v>
      </c>
      <c r="C24" s="167" t="s">
        <v>135</v>
      </c>
      <c r="D24" s="24"/>
    </row>
    <row r="25" ht="18.75" customHeight="1" spans="1:4">
      <c r="A25" s="169" t="s">
        <v>26</v>
      </c>
      <c r="B25" s="24" t="s">
        <v>26</v>
      </c>
      <c r="C25" s="167" t="s">
        <v>136</v>
      </c>
      <c r="D25" s="24"/>
    </row>
    <row r="26" ht="18.75" customHeight="1" spans="1:4">
      <c r="A26" s="169" t="s">
        <v>26</v>
      </c>
      <c r="B26" s="24" t="s">
        <v>26</v>
      </c>
      <c r="C26" s="167" t="s">
        <v>137</v>
      </c>
      <c r="D26" s="24"/>
    </row>
    <row r="27" ht="18.75" customHeight="1" spans="1:4">
      <c r="A27" s="169" t="s">
        <v>26</v>
      </c>
      <c r="B27" s="24" t="s">
        <v>26</v>
      </c>
      <c r="C27" s="167" t="s">
        <v>138</v>
      </c>
      <c r="D27" s="24">
        <v>969660</v>
      </c>
    </row>
    <row r="28" ht="18.75" customHeight="1" spans="1:4">
      <c r="A28" s="169" t="s">
        <v>26</v>
      </c>
      <c r="B28" s="24" t="s">
        <v>26</v>
      </c>
      <c r="C28" s="167" t="s">
        <v>139</v>
      </c>
      <c r="D28" s="24"/>
    </row>
    <row r="29" ht="18.75" customHeight="1" spans="1:4">
      <c r="A29" s="169" t="s">
        <v>26</v>
      </c>
      <c r="B29" s="24" t="s">
        <v>26</v>
      </c>
      <c r="C29" s="167" t="s">
        <v>140</v>
      </c>
      <c r="D29" s="24"/>
    </row>
    <row r="30" ht="18.75" customHeight="1" spans="1:4">
      <c r="A30" s="169" t="s">
        <v>26</v>
      </c>
      <c r="B30" s="24" t="s">
        <v>26</v>
      </c>
      <c r="C30" s="167" t="s">
        <v>141</v>
      </c>
      <c r="D30" s="24"/>
    </row>
    <row r="31" ht="18.75" customHeight="1" spans="1:4">
      <c r="A31" s="169" t="s">
        <v>26</v>
      </c>
      <c r="B31" s="24" t="s">
        <v>26</v>
      </c>
      <c r="C31" s="167" t="s">
        <v>142</v>
      </c>
      <c r="D31" s="24"/>
    </row>
    <row r="32" ht="18.75" customHeight="1" spans="1:4">
      <c r="A32" s="170" t="s">
        <v>26</v>
      </c>
      <c r="B32" s="24" t="s">
        <v>26</v>
      </c>
      <c r="C32" s="167" t="s">
        <v>143</v>
      </c>
      <c r="D32" s="24"/>
    </row>
    <row r="33" ht="18.75" customHeight="1" spans="1:4">
      <c r="A33" s="170" t="s">
        <v>26</v>
      </c>
      <c r="B33" s="24" t="s">
        <v>26</v>
      </c>
      <c r="C33" s="167" t="s">
        <v>144</v>
      </c>
      <c r="D33" s="24"/>
    </row>
    <row r="34" ht="18.75" customHeight="1" spans="1:4">
      <c r="A34" s="170" t="s">
        <v>26</v>
      </c>
      <c r="B34" s="24" t="s">
        <v>26</v>
      </c>
      <c r="C34" s="167" t="s">
        <v>145</v>
      </c>
      <c r="D34" s="24"/>
    </row>
    <row r="35" ht="18.75" customHeight="1" spans="1:4">
      <c r="A35" s="170" t="s">
        <v>26</v>
      </c>
      <c r="B35" s="24" t="s">
        <v>26</v>
      </c>
      <c r="C35" s="167" t="s">
        <v>146</v>
      </c>
      <c r="D35" s="24"/>
    </row>
    <row r="36" ht="18.75" customHeight="1" spans="1:4">
      <c r="A36" s="57" t="s">
        <v>147</v>
      </c>
      <c r="B36" s="171">
        <v>33105046.23</v>
      </c>
      <c r="C36" s="172" t="s">
        <v>51</v>
      </c>
      <c r="D36" s="171">
        <v>33105046.23</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1"/>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customHeight="1" spans="1:7">
      <c r="A1" s="1"/>
      <c r="B1" s="1"/>
      <c r="C1" s="1"/>
      <c r="D1" s="1"/>
      <c r="E1" s="1"/>
      <c r="F1" s="1"/>
      <c r="G1" s="1"/>
    </row>
    <row r="2" ht="15" customHeight="1" spans="4:7">
      <c r="D2" s="151"/>
      <c r="F2" s="59"/>
      <c r="G2" s="41" t="s">
        <v>148</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"单位名称："&amp;"耿马傣族佤族自治县水务局"</f>
        <v>单位名称：耿马傣族佤族自治县水务局</v>
      </c>
      <c r="B4" s="30"/>
      <c r="C4" s="31"/>
      <c r="D4" s="31"/>
      <c r="E4" s="31"/>
      <c r="F4" s="103"/>
      <c r="G4" s="41" t="s">
        <v>1</v>
      </c>
    </row>
    <row r="5" ht="20.25" customHeight="1" spans="1:7">
      <c r="A5" s="154" t="s">
        <v>149</v>
      </c>
      <c r="B5" s="155"/>
      <c r="C5" s="108" t="s">
        <v>55</v>
      </c>
      <c r="D5" s="131" t="s">
        <v>75</v>
      </c>
      <c r="E5" s="14"/>
      <c r="F5" s="15"/>
      <c r="G5" s="124" t="s">
        <v>76</v>
      </c>
    </row>
    <row r="6" ht="20.25" customHeight="1" spans="1:7">
      <c r="A6" s="156" t="s">
        <v>73</v>
      </c>
      <c r="B6" s="156" t="s">
        <v>74</v>
      </c>
      <c r="C6" s="34"/>
      <c r="D6" s="68" t="s">
        <v>57</v>
      </c>
      <c r="E6" s="68" t="s">
        <v>150</v>
      </c>
      <c r="F6" s="68" t="s">
        <v>151</v>
      </c>
      <c r="G6" s="96"/>
    </row>
    <row r="7" ht="19.5" customHeight="1" spans="1:7">
      <c r="A7" s="156" t="s">
        <v>152</v>
      </c>
      <c r="B7" s="156" t="s">
        <v>153</v>
      </c>
      <c r="C7" s="156" t="s">
        <v>154</v>
      </c>
      <c r="D7" s="68">
        <v>4</v>
      </c>
      <c r="E7" s="157" t="s">
        <v>155</v>
      </c>
      <c r="F7" s="157" t="s">
        <v>156</v>
      </c>
      <c r="G7" s="156" t="s">
        <v>157</v>
      </c>
    </row>
    <row r="8" ht="18" customHeight="1" spans="1:7">
      <c r="A8" s="35" t="s">
        <v>84</v>
      </c>
      <c r="B8" s="35" t="s">
        <v>85</v>
      </c>
      <c r="C8" s="24">
        <v>2384961.72</v>
      </c>
      <c r="D8" s="24">
        <v>2384961.72</v>
      </c>
      <c r="E8" s="24">
        <v>2384961.72</v>
      </c>
      <c r="F8" s="24"/>
      <c r="G8" s="24"/>
    </row>
    <row r="9" ht="18" customHeight="1" spans="1:7">
      <c r="A9" s="119" t="s">
        <v>86</v>
      </c>
      <c r="B9" s="119" t="s">
        <v>158</v>
      </c>
      <c r="C9" s="24">
        <v>2300672.4</v>
      </c>
      <c r="D9" s="24">
        <v>2300672.4</v>
      </c>
      <c r="E9" s="24">
        <v>2300672.4</v>
      </c>
      <c r="F9" s="24"/>
      <c r="G9" s="24"/>
    </row>
    <row r="10" ht="18" customHeight="1" spans="1:7">
      <c r="A10" s="120" t="s">
        <v>87</v>
      </c>
      <c r="B10" s="120" t="s">
        <v>159</v>
      </c>
      <c r="C10" s="24">
        <v>21983.4</v>
      </c>
      <c r="D10" s="24">
        <v>21983.4</v>
      </c>
      <c r="E10" s="24">
        <v>21983.4</v>
      </c>
      <c r="F10" s="24"/>
      <c r="G10" s="24"/>
    </row>
    <row r="11" ht="18" customHeight="1" spans="1:7">
      <c r="A11" s="120" t="s">
        <v>88</v>
      </c>
      <c r="B11" s="120" t="s">
        <v>160</v>
      </c>
      <c r="C11" s="24">
        <v>985809</v>
      </c>
      <c r="D11" s="24">
        <v>985809</v>
      </c>
      <c r="E11" s="24">
        <v>985809</v>
      </c>
      <c r="F11" s="24"/>
      <c r="G11" s="24"/>
    </row>
    <row r="12" ht="18" customHeight="1" spans="1:7">
      <c r="A12" s="120" t="s">
        <v>89</v>
      </c>
      <c r="B12" s="120" t="s">
        <v>161</v>
      </c>
      <c r="C12" s="24">
        <v>1292880</v>
      </c>
      <c r="D12" s="24">
        <v>1292880</v>
      </c>
      <c r="E12" s="24">
        <v>1292880</v>
      </c>
      <c r="F12" s="24"/>
      <c r="G12" s="24"/>
    </row>
    <row r="13" ht="18" customHeight="1" spans="1:7">
      <c r="A13" s="119" t="s">
        <v>90</v>
      </c>
      <c r="B13" s="119" t="s">
        <v>162</v>
      </c>
      <c r="C13" s="24">
        <v>84289.32</v>
      </c>
      <c r="D13" s="24">
        <v>84289.32</v>
      </c>
      <c r="E13" s="24">
        <v>84289.32</v>
      </c>
      <c r="F13" s="24"/>
      <c r="G13" s="24"/>
    </row>
    <row r="14" ht="18" customHeight="1" spans="1:7">
      <c r="A14" s="120" t="s">
        <v>91</v>
      </c>
      <c r="B14" s="120" t="s">
        <v>163</v>
      </c>
      <c r="C14" s="24">
        <v>84289.32</v>
      </c>
      <c r="D14" s="24">
        <v>84289.32</v>
      </c>
      <c r="E14" s="24">
        <v>84289.32</v>
      </c>
      <c r="F14" s="24"/>
      <c r="G14" s="24"/>
    </row>
    <row r="15" ht="18" customHeight="1" spans="1:7">
      <c r="A15" s="35" t="s">
        <v>92</v>
      </c>
      <c r="B15" s="35" t="s">
        <v>93</v>
      </c>
      <c r="C15" s="24">
        <v>619744.5</v>
      </c>
      <c r="D15" s="24">
        <v>619744.5</v>
      </c>
      <c r="E15" s="24">
        <v>619744.5</v>
      </c>
      <c r="F15" s="24"/>
      <c r="G15" s="24"/>
    </row>
    <row r="16" ht="18" customHeight="1" spans="1:7">
      <c r="A16" s="119" t="s">
        <v>94</v>
      </c>
      <c r="B16" s="119" t="s">
        <v>164</v>
      </c>
      <c r="C16" s="24">
        <v>619744.5</v>
      </c>
      <c r="D16" s="24">
        <v>619744.5</v>
      </c>
      <c r="E16" s="24">
        <v>619744.5</v>
      </c>
      <c r="F16" s="24"/>
      <c r="G16" s="24"/>
    </row>
    <row r="17" ht="18" customHeight="1" spans="1:7">
      <c r="A17" s="120" t="s">
        <v>95</v>
      </c>
      <c r="B17" s="120" t="s">
        <v>165</v>
      </c>
      <c r="C17" s="24">
        <v>104550.62</v>
      </c>
      <c r="D17" s="24">
        <v>104550.62</v>
      </c>
      <c r="E17" s="24">
        <v>104550.62</v>
      </c>
      <c r="F17" s="24"/>
      <c r="G17" s="24"/>
    </row>
    <row r="18" ht="18" customHeight="1" spans="1:7">
      <c r="A18" s="120" t="s">
        <v>96</v>
      </c>
      <c r="B18" s="120" t="s">
        <v>166</v>
      </c>
      <c r="C18" s="24">
        <v>469164.88</v>
      </c>
      <c r="D18" s="24">
        <v>469164.88</v>
      </c>
      <c r="E18" s="24">
        <v>469164.88</v>
      </c>
      <c r="F18" s="24"/>
      <c r="G18" s="24"/>
    </row>
    <row r="19" ht="18" customHeight="1" spans="1:7">
      <c r="A19" s="120" t="s">
        <v>97</v>
      </c>
      <c r="B19" s="120" t="s">
        <v>167</v>
      </c>
      <c r="C19" s="24">
        <v>46029</v>
      </c>
      <c r="D19" s="24">
        <v>46029</v>
      </c>
      <c r="E19" s="24">
        <v>46029</v>
      </c>
      <c r="F19" s="24"/>
      <c r="G19" s="24"/>
    </row>
    <row r="20" ht="18" customHeight="1" spans="1:7">
      <c r="A20" s="35" t="s">
        <v>98</v>
      </c>
      <c r="B20" s="35" t="s">
        <v>99</v>
      </c>
      <c r="C20" s="24">
        <v>29130680.01</v>
      </c>
      <c r="D20" s="24">
        <v>10529588.26</v>
      </c>
      <c r="E20" s="24">
        <v>9831485.63</v>
      </c>
      <c r="F20" s="24">
        <v>698102.63</v>
      </c>
      <c r="G20" s="24">
        <v>18601091.75</v>
      </c>
    </row>
    <row r="21" ht="18" customHeight="1" spans="1:7">
      <c r="A21" s="119" t="s">
        <v>100</v>
      </c>
      <c r="B21" s="119" t="s">
        <v>168</v>
      </c>
      <c r="C21" s="24">
        <v>29130680.01</v>
      </c>
      <c r="D21" s="24">
        <v>10529588.26</v>
      </c>
      <c r="E21" s="24">
        <v>9831485.63</v>
      </c>
      <c r="F21" s="24">
        <v>698102.63</v>
      </c>
      <c r="G21" s="24">
        <v>18601091.75</v>
      </c>
    </row>
    <row r="22" ht="18" customHeight="1" spans="1:7">
      <c r="A22" s="120" t="s">
        <v>101</v>
      </c>
      <c r="B22" s="120" t="s">
        <v>169</v>
      </c>
      <c r="C22" s="24">
        <v>10529588.26</v>
      </c>
      <c r="D22" s="24">
        <v>10529588.26</v>
      </c>
      <c r="E22" s="24">
        <v>9831485.63</v>
      </c>
      <c r="F22" s="24">
        <v>698102.63</v>
      </c>
      <c r="G22" s="24"/>
    </row>
    <row r="23" ht="18" customHeight="1" spans="1:7">
      <c r="A23" s="120" t="s">
        <v>102</v>
      </c>
      <c r="B23" s="120" t="s">
        <v>170</v>
      </c>
      <c r="C23" s="24">
        <v>16050913.9</v>
      </c>
      <c r="D23" s="24"/>
      <c r="E23" s="24"/>
      <c r="F23" s="24"/>
      <c r="G23" s="24">
        <v>16050913.9</v>
      </c>
    </row>
    <row r="24" ht="18" customHeight="1" spans="1:7">
      <c r="A24" s="120" t="s">
        <v>103</v>
      </c>
      <c r="B24" s="120" t="s">
        <v>171</v>
      </c>
      <c r="C24" s="24">
        <v>431900</v>
      </c>
      <c r="D24" s="24"/>
      <c r="E24" s="24"/>
      <c r="F24" s="24"/>
      <c r="G24" s="24">
        <v>431900</v>
      </c>
    </row>
    <row r="25" ht="18" customHeight="1" spans="1:7">
      <c r="A25" s="120" t="s">
        <v>104</v>
      </c>
      <c r="B25" s="120" t="s">
        <v>172</v>
      </c>
      <c r="C25" s="24">
        <v>1150000</v>
      </c>
      <c r="D25" s="24"/>
      <c r="E25" s="24"/>
      <c r="F25" s="24"/>
      <c r="G25" s="24">
        <v>1150000</v>
      </c>
    </row>
    <row r="26" ht="18" customHeight="1" spans="1:7">
      <c r="A26" s="120" t="s">
        <v>105</v>
      </c>
      <c r="B26" s="120" t="s">
        <v>173</v>
      </c>
      <c r="C26" s="24">
        <v>500000</v>
      </c>
      <c r="D26" s="24"/>
      <c r="E26" s="24"/>
      <c r="F26" s="24"/>
      <c r="G26" s="24">
        <v>500000</v>
      </c>
    </row>
    <row r="27" ht="18" customHeight="1" spans="1:7">
      <c r="A27" s="120" t="s">
        <v>106</v>
      </c>
      <c r="B27" s="120" t="s">
        <v>174</v>
      </c>
      <c r="C27" s="24">
        <v>468277.85</v>
      </c>
      <c r="D27" s="24"/>
      <c r="E27" s="24"/>
      <c r="F27" s="24"/>
      <c r="G27" s="24">
        <v>468277.85</v>
      </c>
    </row>
    <row r="28" ht="18" customHeight="1" spans="1:7">
      <c r="A28" s="35" t="s">
        <v>107</v>
      </c>
      <c r="B28" s="35" t="s">
        <v>108</v>
      </c>
      <c r="C28" s="24">
        <v>969660</v>
      </c>
      <c r="D28" s="24">
        <v>969660</v>
      </c>
      <c r="E28" s="24">
        <v>969660</v>
      </c>
      <c r="F28" s="24"/>
      <c r="G28" s="24"/>
    </row>
    <row r="29" ht="18" customHeight="1" spans="1:7">
      <c r="A29" s="119" t="s">
        <v>109</v>
      </c>
      <c r="B29" s="119" t="s">
        <v>175</v>
      </c>
      <c r="C29" s="24">
        <v>969660</v>
      </c>
      <c r="D29" s="24">
        <v>969660</v>
      </c>
      <c r="E29" s="24">
        <v>969660</v>
      </c>
      <c r="F29" s="24"/>
      <c r="G29" s="24"/>
    </row>
    <row r="30" ht="18" customHeight="1" spans="1:7">
      <c r="A30" s="120" t="s">
        <v>110</v>
      </c>
      <c r="B30" s="120" t="s">
        <v>176</v>
      </c>
      <c r="C30" s="24">
        <v>969660</v>
      </c>
      <c r="D30" s="24">
        <v>969660</v>
      </c>
      <c r="E30" s="24">
        <v>969660</v>
      </c>
      <c r="F30" s="24"/>
      <c r="G30" s="24"/>
    </row>
    <row r="31" ht="18" customHeight="1" spans="1:7">
      <c r="A31" s="158" t="s">
        <v>111</v>
      </c>
      <c r="B31" s="159" t="s">
        <v>111</v>
      </c>
      <c r="C31" s="24">
        <v>33105046.23</v>
      </c>
      <c r="D31" s="24">
        <v>14503954.48</v>
      </c>
      <c r="E31" s="24">
        <v>13805851.85</v>
      </c>
      <c r="F31" s="24">
        <v>698102.63</v>
      </c>
      <c r="G31" s="24">
        <v>18601091.75</v>
      </c>
    </row>
  </sheetData>
  <mergeCells count="7">
    <mergeCell ref="A3:G3"/>
    <mergeCell ref="A4:E4"/>
    <mergeCell ref="A5:B5"/>
    <mergeCell ref="D5:F5"/>
    <mergeCell ref="A31:B31"/>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4"/>
      <c r="G2" s="89" t="s">
        <v>177</v>
      </c>
    </row>
    <row r="3" ht="39" customHeight="1" spans="1:7">
      <c r="A3" s="129" t="str">
        <f>"2025"&amp;"年一般公共预算“三公”经费支出预算表"</f>
        <v>2025年一般公共预算“三公”经费支出预算表</v>
      </c>
      <c r="B3" s="53"/>
      <c r="C3" s="53"/>
      <c r="D3" s="53"/>
      <c r="E3" s="53"/>
      <c r="F3" s="53"/>
      <c r="G3" s="53"/>
    </row>
    <row r="4" ht="18.75" customHeight="1" spans="1:7">
      <c r="A4" s="43" t="str">
        <f>"单位名称："&amp;"耿马傣族佤族自治县水务局"</f>
        <v>单位名称：耿马傣族佤族自治县水务局</v>
      </c>
      <c r="B4" s="142"/>
      <c r="C4" s="143"/>
      <c r="D4" s="64"/>
      <c r="E4" s="31"/>
      <c r="G4" s="89" t="s">
        <v>178</v>
      </c>
    </row>
    <row r="5" ht="18.75" customHeight="1" spans="1:7">
      <c r="A5" s="11" t="s">
        <v>179</v>
      </c>
      <c r="B5" s="11" t="s">
        <v>180</v>
      </c>
      <c r="C5" s="32" t="s">
        <v>181</v>
      </c>
      <c r="D5" s="13" t="s">
        <v>182</v>
      </c>
      <c r="E5" s="14"/>
      <c r="F5" s="15"/>
      <c r="G5" s="32" t="s">
        <v>183</v>
      </c>
    </row>
    <row r="6" ht="18.75" customHeight="1" spans="1:7">
      <c r="A6" s="18"/>
      <c r="B6" s="144"/>
      <c r="C6" s="34"/>
      <c r="D6" s="68" t="s">
        <v>57</v>
      </c>
      <c r="E6" s="68" t="s">
        <v>184</v>
      </c>
      <c r="F6" s="68" t="s">
        <v>185</v>
      </c>
      <c r="G6" s="34"/>
    </row>
    <row r="7" ht="18.75" customHeight="1" spans="1:7">
      <c r="A7" s="145" t="s">
        <v>55</v>
      </c>
      <c r="B7" s="146">
        <v>1</v>
      </c>
      <c r="C7" s="147">
        <v>2</v>
      </c>
      <c r="D7" s="148">
        <v>3</v>
      </c>
      <c r="E7" s="148">
        <v>4</v>
      </c>
      <c r="F7" s="148">
        <v>5</v>
      </c>
      <c r="G7" s="147">
        <v>6</v>
      </c>
    </row>
    <row r="8" ht="18.75" customHeight="1" spans="1:7">
      <c r="A8" s="145" t="s">
        <v>55</v>
      </c>
      <c r="B8" s="149">
        <v>21810</v>
      </c>
      <c r="C8" s="149"/>
      <c r="D8" s="149"/>
      <c r="E8" s="149"/>
      <c r="F8" s="149"/>
      <c r="G8" s="149">
        <v>21810</v>
      </c>
    </row>
    <row r="9" ht="18.75" customHeight="1" spans="1:7">
      <c r="A9" s="150" t="s">
        <v>186</v>
      </c>
      <c r="B9" s="149">
        <v>1810</v>
      </c>
      <c r="C9" s="149"/>
      <c r="D9" s="149"/>
      <c r="E9" s="149"/>
      <c r="F9" s="149"/>
      <c r="G9" s="149">
        <v>1810</v>
      </c>
    </row>
    <row r="10" ht="18.75" customHeight="1" spans="1:7">
      <c r="A10" s="150" t="s">
        <v>187</v>
      </c>
      <c r="B10" s="149">
        <v>20000</v>
      </c>
      <c r="C10" s="149"/>
      <c r="D10" s="149"/>
      <c r="E10" s="149"/>
      <c r="F10" s="149"/>
      <c r="G10" s="149">
        <v>20000</v>
      </c>
    </row>
    <row r="11" ht="18.75" customHeight="1" spans="1:7">
      <c r="A11" s="150" t="s">
        <v>188</v>
      </c>
      <c r="B11" s="149"/>
      <c r="C11" s="149"/>
      <c r="D11" s="149"/>
      <c r="E11" s="149"/>
      <c r="F11" s="149"/>
      <c r="G11" s="149"/>
    </row>
    <row r="12" ht="18.75" customHeight="1" spans="1:7">
      <c r="A12" s="150" t="s">
        <v>189</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8"/>
  <sheetViews>
    <sheetView showZeros="0" topLeftCell="B1" workbookViewId="0">
      <pane ySplit="1" topLeftCell="A30" activePane="bottomLeft" state="frozen"/>
      <selection/>
      <selection pane="bottomLeft" activeCell="A1" sqref="A1"/>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9"/>
      <c r="I2" s="69"/>
      <c r="J2" s="69"/>
      <c r="K2" s="69"/>
      <c r="L2" s="69"/>
      <c r="M2" s="69"/>
      <c r="N2" s="31"/>
      <c r="O2" s="31"/>
      <c r="P2" s="31"/>
      <c r="Q2" s="69"/>
      <c r="U2" s="127"/>
      <c r="W2" s="40" t="s">
        <v>190</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"单位名称："&amp;"耿马傣族佤族自治县水务局"</f>
        <v>单位名称：耿马傣族佤族自治县水务局</v>
      </c>
      <c r="B4" s="130"/>
      <c r="C4" s="130"/>
      <c r="D4" s="130"/>
      <c r="E4" s="130"/>
      <c r="F4" s="130"/>
      <c r="G4" s="130"/>
      <c r="H4" s="73"/>
      <c r="I4" s="73"/>
      <c r="J4" s="73"/>
      <c r="K4" s="73"/>
      <c r="L4" s="73"/>
      <c r="M4" s="73"/>
      <c r="N4" s="95"/>
      <c r="O4" s="95"/>
      <c r="P4" s="95"/>
      <c r="Q4" s="73"/>
      <c r="U4" s="127"/>
      <c r="W4" s="40" t="s">
        <v>178</v>
      </c>
    </row>
    <row r="5" ht="18" customHeight="1" spans="1:23">
      <c r="A5" s="11" t="s">
        <v>191</v>
      </c>
      <c r="B5" s="11" t="s">
        <v>192</v>
      </c>
      <c r="C5" s="11" t="s">
        <v>193</v>
      </c>
      <c r="D5" s="11" t="s">
        <v>194</v>
      </c>
      <c r="E5" s="11" t="s">
        <v>195</v>
      </c>
      <c r="F5" s="11" t="s">
        <v>196</v>
      </c>
      <c r="G5" s="11" t="s">
        <v>197</v>
      </c>
      <c r="H5" s="131" t="s">
        <v>198</v>
      </c>
      <c r="I5" s="66" t="s">
        <v>198</v>
      </c>
      <c r="J5" s="66"/>
      <c r="K5" s="66"/>
      <c r="L5" s="66"/>
      <c r="M5" s="66"/>
      <c r="N5" s="14"/>
      <c r="O5" s="14"/>
      <c r="P5" s="14"/>
      <c r="Q5" s="76" t="s">
        <v>61</v>
      </c>
      <c r="R5" s="66" t="s">
        <v>78</v>
      </c>
      <c r="S5" s="66"/>
      <c r="T5" s="66"/>
      <c r="U5" s="66"/>
      <c r="V5" s="66"/>
      <c r="W5" s="137"/>
    </row>
    <row r="6" ht="18" customHeight="1" spans="1:23">
      <c r="A6" s="16"/>
      <c r="B6" s="126"/>
      <c r="C6" s="16"/>
      <c r="D6" s="16"/>
      <c r="E6" s="16"/>
      <c r="F6" s="16"/>
      <c r="G6" s="16"/>
      <c r="H6" s="108" t="s">
        <v>199</v>
      </c>
      <c r="I6" s="131" t="s">
        <v>58</v>
      </c>
      <c r="J6" s="66"/>
      <c r="K6" s="66"/>
      <c r="L6" s="66"/>
      <c r="M6" s="137"/>
      <c r="N6" s="13" t="s">
        <v>200</v>
      </c>
      <c r="O6" s="14"/>
      <c r="P6" s="15"/>
      <c r="Q6" s="11" t="s">
        <v>61</v>
      </c>
      <c r="R6" s="131" t="s">
        <v>78</v>
      </c>
      <c r="S6" s="76" t="s">
        <v>64</v>
      </c>
      <c r="T6" s="66" t="s">
        <v>78</v>
      </c>
      <c r="U6" s="76" t="s">
        <v>66</v>
      </c>
      <c r="V6" s="76" t="s">
        <v>67</v>
      </c>
      <c r="W6" s="139" t="s">
        <v>68</v>
      </c>
    </row>
    <row r="7" ht="18.75" customHeight="1" spans="1:23">
      <c r="A7" s="33"/>
      <c r="B7" s="33"/>
      <c r="C7" s="33"/>
      <c r="D7" s="33"/>
      <c r="E7" s="33"/>
      <c r="F7" s="33"/>
      <c r="G7" s="33"/>
      <c r="H7" s="33"/>
      <c r="I7" s="138" t="s">
        <v>201</v>
      </c>
      <c r="J7" s="11" t="s">
        <v>202</v>
      </c>
      <c r="K7" s="11" t="s">
        <v>203</v>
      </c>
      <c r="L7" s="11" t="s">
        <v>204</v>
      </c>
      <c r="M7" s="11" t="s">
        <v>205</v>
      </c>
      <c r="N7" s="11" t="s">
        <v>58</v>
      </c>
      <c r="O7" s="11" t="s">
        <v>59</v>
      </c>
      <c r="P7" s="11" t="s">
        <v>60</v>
      </c>
      <c r="Q7" s="33"/>
      <c r="R7" s="11" t="s">
        <v>57</v>
      </c>
      <c r="S7" s="11" t="s">
        <v>64</v>
      </c>
      <c r="T7" s="11" t="s">
        <v>206</v>
      </c>
      <c r="U7" s="11" t="s">
        <v>66</v>
      </c>
      <c r="V7" s="11" t="s">
        <v>67</v>
      </c>
      <c r="W7" s="11" t="s">
        <v>68</v>
      </c>
    </row>
    <row r="8" ht="37.5" customHeight="1" spans="1:23">
      <c r="A8" s="111"/>
      <c r="B8" s="111"/>
      <c r="C8" s="111"/>
      <c r="D8" s="111"/>
      <c r="E8" s="111"/>
      <c r="F8" s="111"/>
      <c r="G8" s="111"/>
      <c r="H8" s="111"/>
      <c r="I8" s="94"/>
      <c r="J8" s="18" t="s">
        <v>207</v>
      </c>
      <c r="K8" s="18" t="s">
        <v>203</v>
      </c>
      <c r="L8" s="18" t="s">
        <v>204</v>
      </c>
      <c r="M8" s="18" t="s">
        <v>205</v>
      </c>
      <c r="N8" s="18" t="s">
        <v>203</v>
      </c>
      <c r="O8" s="18" t="s">
        <v>204</v>
      </c>
      <c r="P8" s="18" t="s">
        <v>205</v>
      </c>
      <c r="Q8" s="18" t="s">
        <v>61</v>
      </c>
      <c r="R8" s="18" t="s">
        <v>57</v>
      </c>
      <c r="S8" s="18" t="s">
        <v>64</v>
      </c>
      <c r="T8" s="18" t="s">
        <v>206</v>
      </c>
      <c r="U8" s="18" t="s">
        <v>66</v>
      </c>
      <c r="V8" s="18" t="s">
        <v>67</v>
      </c>
      <c r="W8" s="18" t="s">
        <v>68</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70</v>
      </c>
      <c r="B10" s="133"/>
      <c r="C10" s="133"/>
      <c r="D10" s="133"/>
      <c r="E10" s="133"/>
      <c r="F10" s="133"/>
      <c r="G10" s="133"/>
      <c r="H10" s="24">
        <v>14503954.48</v>
      </c>
      <c r="I10" s="24">
        <v>14503954.48</v>
      </c>
      <c r="J10" s="24"/>
      <c r="K10" s="24"/>
      <c r="L10" s="24">
        <v>14503954.48</v>
      </c>
      <c r="M10" s="24"/>
      <c r="N10" s="24"/>
      <c r="O10" s="24"/>
      <c r="P10" s="24"/>
      <c r="Q10" s="24"/>
      <c r="R10" s="24"/>
      <c r="S10" s="24"/>
      <c r="T10" s="24"/>
      <c r="U10" s="24"/>
      <c r="V10" s="24"/>
      <c r="W10" s="24"/>
    </row>
    <row r="11" ht="21" customHeight="1" spans="1:23">
      <c r="A11" s="134" t="s">
        <v>70</v>
      </c>
      <c r="B11" s="22"/>
      <c r="C11" s="22"/>
      <c r="D11" s="22"/>
      <c r="E11" s="22"/>
      <c r="F11" s="22"/>
      <c r="G11" s="22"/>
      <c r="H11" s="24">
        <v>14503954.48</v>
      </c>
      <c r="I11" s="24">
        <v>14503954.48</v>
      </c>
      <c r="J11" s="24"/>
      <c r="K11" s="24"/>
      <c r="L11" s="24">
        <v>14503954.48</v>
      </c>
      <c r="M11" s="24"/>
      <c r="N11" s="24"/>
      <c r="O11" s="24"/>
      <c r="P11" s="24"/>
      <c r="Q11" s="24"/>
      <c r="R11" s="24"/>
      <c r="S11" s="24"/>
      <c r="T11" s="24"/>
      <c r="U11" s="24"/>
      <c r="V11" s="24"/>
      <c r="W11" s="24"/>
    </row>
    <row r="12" ht="21" customHeight="1" spans="1:23">
      <c r="A12" s="134" t="s">
        <v>70</v>
      </c>
      <c r="B12" s="22" t="s">
        <v>208</v>
      </c>
      <c r="C12" s="22" t="s">
        <v>209</v>
      </c>
      <c r="D12" s="22" t="s">
        <v>101</v>
      </c>
      <c r="E12" s="22" t="s">
        <v>169</v>
      </c>
      <c r="F12" s="22" t="s">
        <v>210</v>
      </c>
      <c r="G12" s="22" t="s">
        <v>211</v>
      </c>
      <c r="H12" s="24">
        <v>588600</v>
      </c>
      <c r="I12" s="24">
        <v>588600</v>
      </c>
      <c r="J12" s="24"/>
      <c r="K12" s="24"/>
      <c r="L12" s="24">
        <v>588600</v>
      </c>
      <c r="M12" s="24"/>
      <c r="N12" s="24"/>
      <c r="O12" s="24"/>
      <c r="P12" s="24"/>
      <c r="Q12" s="24"/>
      <c r="R12" s="24"/>
      <c r="S12" s="24"/>
      <c r="T12" s="24"/>
      <c r="U12" s="24"/>
      <c r="V12" s="24"/>
      <c r="W12" s="24"/>
    </row>
    <row r="13" ht="21" customHeight="1" spans="1:23">
      <c r="A13" s="134" t="s">
        <v>70</v>
      </c>
      <c r="B13" s="22" t="s">
        <v>212</v>
      </c>
      <c r="C13" s="22" t="s">
        <v>213</v>
      </c>
      <c r="D13" s="22" t="s">
        <v>101</v>
      </c>
      <c r="E13" s="22" t="s">
        <v>169</v>
      </c>
      <c r="F13" s="22" t="s">
        <v>210</v>
      </c>
      <c r="G13" s="22" t="s">
        <v>211</v>
      </c>
      <c r="H13" s="24">
        <v>3055296</v>
      </c>
      <c r="I13" s="24">
        <v>3055296</v>
      </c>
      <c r="J13" s="24"/>
      <c r="K13" s="24"/>
      <c r="L13" s="24">
        <v>3055296</v>
      </c>
      <c r="M13" s="24"/>
      <c r="N13" s="24"/>
      <c r="O13" s="24"/>
      <c r="P13" s="24"/>
      <c r="Q13" s="24"/>
      <c r="R13" s="24"/>
      <c r="S13" s="24"/>
      <c r="T13" s="24"/>
      <c r="U13" s="24"/>
      <c r="V13" s="24"/>
      <c r="W13" s="24"/>
    </row>
    <row r="14" ht="21" customHeight="1" spans="1:23">
      <c r="A14" s="134" t="s">
        <v>70</v>
      </c>
      <c r="B14" s="22" t="s">
        <v>208</v>
      </c>
      <c r="C14" s="22" t="s">
        <v>209</v>
      </c>
      <c r="D14" s="22" t="s">
        <v>101</v>
      </c>
      <c r="E14" s="22" t="s">
        <v>169</v>
      </c>
      <c r="F14" s="22" t="s">
        <v>214</v>
      </c>
      <c r="G14" s="22" t="s">
        <v>215</v>
      </c>
      <c r="H14" s="24">
        <v>155100</v>
      </c>
      <c r="I14" s="24">
        <v>155100</v>
      </c>
      <c r="J14" s="24"/>
      <c r="K14" s="24"/>
      <c r="L14" s="24">
        <v>155100</v>
      </c>
      <c r="M14" s="24"/>
      <c r="N14" s="24"/>
      <c r="O14" s="24"/>
      <c r="P14" s="24"/>
      <c r="Q14" s="24"/>
      <c r="R14" s="24"/>
      <c r="S14" s="24"/>
      <c r="T14" s="24"/>
      <c r="U14" s="24"/>
      <c r="V14" s="24"/>
      <c r="W14" s="24"/>
    </row>
    <row r="15" ht="21" customHeight="1" spans="1:23">
      <c r="A15" s="134" t="s">
        <v>70</v>
      </c>
      <c r="B15" s="22" t="s">
        <v>208</v>
      </c>
      <c r="C15" s="22" t="s">
        <v>209</v>
      </c>
      <c r="D15" s="22" t="s">
        <v>101</v>
      </c>
      <c r="E15" s="22" t="s">
        <v>169</v>
      </c>
      <c r="F15" s="22" t="s">
        <v>214</v>
      </c>
      <c r="G15" s="22" t="s">
        <v>215</v>
      </c>
      <c r="H15" s="24">
        <v>644064</v>
      </c>
      <c r="I15" s="24">
        <v>644064</v>
      </c>
      <c r="J15" s="24"/>
      <c r="K15" s="24"/>
      <c r="L15" s="24">
        <v>644064</v>
      </c>
      <c r="M15" s="24"/>
      <c r="N15" s="24"/>
      <c r="O15" s="24"/>
      <c r="P15" s="24"/>
      <c r="Q15" s="24"/>
      <c r="R15" s="24"/>
      <c r="S15" s="24"/>
      <c r="T15" s="24"/>
      <c r="U15" s="24"/>
      <c r="V15" s="24"/>
      <c r="W15" s="24"/>
    </row>
    <row r="16" ht="21" customHeight="1" spans="1:23">
      <c r="A16" s="134" t="s">
        <v>70</v>
      </c>
      <c r="B16" s="22" t="s">
        <v>212</v>
      </c>
      <c r="C16" s="22" t="s">
        <v>213</v>
      </c>
      <c r="D16" s="22" t="s">
        <v>101</v>
      </c>
      <c r="E16" s="22" t="s">
        <v>169</v>
      </c>
      <c r="F16" s="22" t="s">
        <v>214</v>
      </c>
      <c r="G16" s="22" t="s">
        <v>215</v>
      </c>
      <c r="H16" s="24">
        <v>621624</v>
      </c>
      <c r="I16" s="24">
        <v>621624</v>
      </c>
      <c r="J16" s="24"/>
      <c r="K16" s="24"/>
      <c r="L16" s="24">
        <v>621624</v>
      </c>
      <c r="M16" s="24"/>
      <c r="N16" s="24"/>
      <c r="O16" s="24"/>
      <c r="P16" s="24"/>
      <c r="Q16" s="24"/>
      <c r="R16" s="24"/>
      <c r="S16" s="24"/>
      <c r="T16" s="24"/>
      <c r="U16" s="24"/>
      <c r="V16" s="24"/>
      <c r="W16" s="24"/>
    </row>
    <row r="17" ht="21" customHeight="1" spans="1:23">
      <c r="A17" s="134" t="s">
        <v>70</v>
      </c>
      <c r="B17" s="22" t="s">
        <v>216</v>
      </c>
      <c r="C17" s="22" t="s">
        <v>217</v>
      </c>
      <c r="D17" s="22" t="s">
        <v>101</v>
      </c>
      <c r="E17" s="22" t="s">
        <v>169</v>
      </c>
      <c r="F17" s="22" t="s">
        <v>214</v>
      </c>
      <c r="G17" s="22" t="s">
        <v>215</v>
      </c>
      <c r="H17" s="24">
        <v>222000</v>
      </c>
      <c r="I17" s="24">
        <v>222000</v>
      </c>
      <c r="J17" s="24"/>
      <c r="K17" s="24"/>
      <c r="L17" s="24">
        <v>222000</v>
      </c>
      <c r="M17" s="24"/>
      <c r="N17" s="24"/>
      <c r="O17" s="24"/>
      <c r="P17" s="24"/>
      <c r="Q17" s="24"/>
      <c r="R17" s="24"/>
      <c r="S17" s="24"/>
      <c r="T17" s="24"/>
      <c r="U17" s="24"/>
      <c r="V17" s="24"/>
      <c r="W17" s="24"/>
    </row>
    <row r="18" ht="21" customHeight="1" spans="1:23">
      <c r="A18" s="134" t="s">
        <v>70</v>
      </c>
      <c r="B18" s="22" t="s">
        <v>208</v>
      </c>
      <c r="C18" s="22" t="s">
        <v>209</v>
      </c>
      <c r="D18" s="22" t="s">
        <v>101</v>
      </c>
      <c r="E18" s="22" t="s">
        <v>169</v>
      </c>
      <c r="F18" s="22" t="s">
        <v>218</v>
      </c>
      <c r="G18" s="22" t="s">
        <v>219</v>
      </c>
      <c r="H18" s="24">
        <v>49050</v>
      </c>
      <c r="I18" s="24">
        <v>49050</v>
      </c>
      <c r="J18" s="24"/>
      <c r="K18" s="24"/>
      <c r="L18" s="24">
        <v>49050</v>
      </c>
      <c r="M18" s="24"/>
      <c r="N18" s="24"/>
      <c r="O18" s="24"/>
      <c r="P18" s="24"/>
      <c r="Q18" s="24"/>
      <c r="R18" s="24"/>
      <c r="S18" s="24"/>
      <c r="T18" s="24"/>
      <c r="U18" s="24"/>
      <c r="V18" s="24"/>
      <c r="W18" s="24"/>
    </row>
    <row r="19" ht="21" customHeight="1" spans="1:23">
      <c r="A19" s="134" t="s">
        <v>70</v>
      </c>
      <c r="B19" s="22" t="s">
        <v>220</v>
      </c>
      <c r="C19" s="22" t="s">
        <v>221</v>
      </c>
      <c r="D19" s="22" t="s">
        <v>101</v>
      </c>
      <c r="E19" s="22" t="s">
        <v>169</v>
      </c>
      <c r="F19" s="22" t="s">
        <v>218</v>
      </c>
      <c r="G19" s="22" t="s">
        <v>219</v>
      </c>
      <c r="H19" s="24">
        <v>239880</v>
      </c>
      <c r="I19" s="24">
        <v>239880</v>
      </c>
      <c r="J19" s="24"/>
      <c r="K19" s="24"/>
      <c r="L19" s="24">
        <v>239880</v>
      </c>
      <c r="M19" s="24"/>
      <c r="N19" s="24"/>
      <c r="O19" s="24"/>
      <c r="P19" s="24"/>
      <c r="Q19" s="24"/>
      <c r="R19" s="24"/>
      <c r="S19" s="24"/>
      <c r="T19" s="24"/>
      <c r="U19" s="24"/>
      <c r="V19" s="24"/>
      <c r="W19" s="24"/>
    </row>
    <row r="20" ht="21" customHeight="1" spans="1:23">
      <c r="A20" s="134" t="s">
        <v>70</v>
      </c>
      <c r="B20" s="22" t="s">
        <v>222</v>
      </c>
      <c r="C20" s="22" t="s">
        <v>223</v>
      </c>
      <c r="D20" s="22" t="s">
        <v>101</v>
      </c>
      <c r="E20" s="22" t="s">
        <v>169</v>
      </c>
      <c r="F20" s="22" t="s">
        <v>224</v>
      </c>
      <c r="G20" s="22" t="s">
        <v>225</v>
      </c>
      <c r="H20" s="24">
        <v>1970736</v>
      </c>
      <c r="I20" s="24">
        <v>1970736</v>
      </c>
      <c r="J20" s="24"/>
      <c r="K20" s="24"/>
      <c r="L20" s="24">
        <v>1970736</v>
      </c>
      <c r="M20" s="24"/>
      <c r="N20" s="24"/>
      <c r="O20" s="24"/>
      <c r="P20" s="24"/>
      <c r="Q20" s="24"/>
      <c r="R20" s="24"/>
      <c r="S20" s="24"/>
      <c r="T20" s="24"/>
      <c r="U20" s="24"/>
      <c r="V20" s="24"/>
      <c r="W20" s="24"/>
    </row>
    <row r="21" ht="21" customHeight="1" spans="1:23">
      <c r="A21" s="134" t="s">
        <v>70</v>
      </c>
      <c r="B21" s="22" t="s">
        <v>226</v>
      </c>
      <c r="C21" s="22" t="s">
        <v>227</v>
      </c>
      <c r="D21" s="22" t="s">
        <v>101</v>
      </c>
      <c r="E21" s="22" t="s">
        <v>169</v>
      </c>
      <c r="F21" s="22" t="s">
        <v>224</v>
      </c>
      <c r="G21" s="22" t="s">
        <v>225</v>
      </c>
      <c r="H21" s="24">
        <v>1278000</v>
      </c>
      <c r="I21" s="24">
        <v>1278000</v>
      </c>
      <c r="J21" s="24"/>
      <c r="K21" s="24"/>
      <c r="L21" s="24">
        <v>1278000</v>
      </c>
      <c r="M21" s="24"/>
      <c r="N21" s="24"/>
      <c r="O21" s="24"/>
      <c r="P21" s="24"/>
      <c r="Q21" s="24"/>
      <c r="R21" s="24"/>
      <c r="S21" s="24"/>
      <c r="T21" s="24"/>
      <c r="U21" s="24"/>
      <c r="V21" s="24"/>
      <c r="W21" s="24"/>
    </row>
    <row r="22" ht="21" customHeight="1" spans="1:23">
      <c r="A22" s="134" t="s">
        <v>70</v>
      </c>
      <c r="B22" s="22" t="s">
        <v>228</v>
      </c>
      <c r="C22" s="22" t="s">
        <v>229</v>
      </c>
      <c r="D22" s="22" t="s">
        <v>101</v>
      </c>
      <c r="E22" s="22" t="s">
        <v>169</v>
      </c>
      <c r="F22" s="22" t="s">
        <v>224</v>
      </c>
      <c r="G22" s="22" t="s">
        <v>225</v>
      </c>
      <c r="H22" s="24">
        <v>960300</v>
      </c>
      <c r="I22" s="24">
        <v>960300</v>
      </c>
      <c r="J22" s="24"/>
      <c r="K22" s="24"/>
      <c r="L22" s="24">
        <v>960300</v>
      </c>
      <c r="M22" s="24"/>
      <c r="N22" s="24"/>
      <c r="O22" s="24"/>
      <c r="P22" s="24"/>
      <c r="Q22" s="24"/>
      <c r="R22" s="24"/>
      <c r="S22" s="24"/>
      <c r="T22" s="24"/>
      <c r="U22" s="24"/>
      <c r="V22" s="24"/>
      <c r="W22" s="24"/>
    </row>
    <row r="23" ht="21" customHeight="1" spans="1:23">
      <c r="A23" s="134" t="s">
        <v>70</v>
      </c>
      <c r="B23" s="22" t="s">
        <v>230</v>
      </c>
      <c r="C23" s="22" t="s">
        <v>231</v>
      </c>
      <c r="D23" s="22" t="s">
        <v>89</v>
      </c>
      <c r="E23" s="22" t="s">
        <v>161</v>
      </c>
      <c r="F23" s="22" t="s">
        <v>232</v>
      </c>
      <c r="G23" s="22" t="s">
        <v>233</v>
      </c>
      <c r="H23" s="24">
        <v>1292880</v>
      </c>
      <c r="I23" s="24">
        <v>1292880</v>
      </c>
      <c r="J23" s="24"/>
      <c r="K23" s="24"/>
      <c r="L23" s="24">
        <v>1292880</v>
      </c>
      <c r="M23" s="24"/>
      <c r="N23" s="24"/>
      <c r="O23" s="24"/>
      <c r="P23" s="24"/>
      <c r="Q23" s="24"/>
      <c r="R23" s="24"/>
      <c r="S23" s="24"/>
      <c r="T23" s="24"/>
      <c r="U23" s="24"/>
      <c r="V23" s="24"/>
      <c r="W23" s="24"/>
    </row>
    <row r="24" ht="21" customHeight="1" spans="1:23">
      <c r="A24" s="134" t="s">
        <v>70</v>
      </c>
      <c r="B24" s="22" t="s">
        <v>230</v>
      </c>
      <c r="C24" s="22" t="s">
        <v>231</v>
      </c>
      <c r="D24" s="22" t="s">
        <v>234</v>
      </c>
      <c r="E24" s="22" t="s">
        <v>235</v>
      </c>
      <c r="F24" s="22" t="s">
        <v>236</v>
      </c>
      <c r="G24" s="22" t="s">
        <v>237</v>
      </c>
      <c r="H24" s="24"/>
      <c r="I24" s="24"/>
      <c r="J24" s="24"/>
      <c r="K24" s="24"/>
      <c r="L24" s="24"/>
      <c r="M24" s="24"/>
      <c r="N24" s="24"/>
      <c r="O24" s="24"/>
      <c r="P24" s="24"/>
      <c r="Q24" s="24"/>
      <c r="R24" s="24"/>
      <c r="S24" s="24"/>
      <c r="T24" s="24"/>
      <c r="U24" s="24"/>
      <c r="V24" s="24"/>
      <c r="W24" s="24"/>
    </row>
    <row r="25" ht="21" customHeight="1" spans="1:23">
      <c r="A25" s="134" t="s">
        <v>70</v>
      </c>
      <c r="B25" s="22" t="s">
        <v>230</v>
      </c>
      <c r="C25" s="22" t="s">
        <v>231</v>
      </c>
      <c r="D25" s="22" t="s">
        <v>95</v>
      </c>
      <c r="E25" s="22" t="s">
        <v>165</v>
      </c>
      <c r="F25" s="22" t="s">
        <v>238</v>
      </c>
      <c r="G25" s="22" t="s">
        <v>239</v>
      </c>
      <c r="H25" s="24">
        <v>104550.62</v>
      </c>
      <c r="I25" s="24">
        <v>104550.62</v>
      </c>
      <c r="J25" s="24"/>
      <c r="K25" s="24"/>
      <c r="L25" s="24">
        <v>104550.62</v>
      </c>
      <c r="M25" s="24"/>
      <c r="N25" s="24"/>
      <c r="O25" s="24"/>
      <c r="P25" s="24"/>
      <c r="Q25" s="24"/>
      <c r="R25" s="24"/>
      <c r="S25" s="24"/>
      <c r="T25" s="24"/>
      <c r="U25" s="24"/>
      <c r="V25" s="24"/>
      <c r="W25" s="24"/>
    </row>
    <row r="26" ht="21" customHeight="1" spans="1:23">
      <c r="A26" s="134" t="s">
        <v>70</v>
      </c>
      <c r="B26" s="22" t="s">
        <v>230</v>
      </c>
      <c r="C26" s="22" t="s">
        <v>231</v>
      </c>
      <c r="D26" s="22" t="s">
        <v>96</v>
      </c>
      <c r="E26" s="22" t="s">
        <v>166</v>
      </c>
      <c r="F26" s="22" t="s">
        <v>238</v>
      </c>
      <c r="G26" s="22" t="s">
        <v>239</v>
      </c>
      <c r="H26" s="24">
        <v>469164.88</v>
      </c>
      <c r="I26" s="24">
        <v>469164.88</v>
      </c>
      <c r="J26" s="24"/>
      <c r="K26" s="24"/>
      <c r="L26" s="24">
        <v>469164.88</v>
      </c>
      <c r="M26" s="24"/>
      <c r="N26" s="24"/>
      <c r="O26" s="24"/>
      <c r="P26" s="24"/>
      <c r="Q26" s="24"/>
      <c r="R26" s="24"/>
      <c r="S26" s="24"/>
      <c r="T26" s="24"/>
      <c r="U26" s="24"/>
      <c r="V26" s="24"/>
      <c r="W26" s="24"/>
    </row>
    <row r="27" ht="21" customHeight="1" spans="1:23">
      <c r="A27" s="134" t="s">
        <v>70</v>
      </c>
      <c r="B27" s="22" t="s">
        <v>230</v>
      </c>
      <c r="C27" s="22" t="s">
        <v>231</v>
      </c>
      <c r="D27" s="22" t="s">
        <v>240</v>
      </c>
      <c r="E27" s="22" t="s">
        <v>241</v>
      </c>
      <c r="F27" s="22" t="s">
        <v>242</v>
      </c>
      <c r="G27" s="22" t="s">
        <v>243</v>
      </c>
      <c r="H27" s="24"/>
      <c r="I27" s="24"/>
      <c r="J27" s="24"/>
      <c r="K27" s="24"/>
      <c r="L27" s="24"/>
      <c r="M27" s="24"/>
      <c r="N27" s="24"/>
      <c r="O27" s="24"/>
      <c r="P27" s="24"/>
      <c r="Q27" s="24"/>
      <c r="R27" s="24"/>
      <c r="S27" s="24"/>
      <c r="T27" s="24"/>
      <c r="U27" s="24"/>
      <c r="V27" s="24"/>
      <c r="W27" s="24"/>
    </row>
    <row r="28" ht="21" customHeight="1" spans="1:23">
      <c r="A28" s="134" t="s">
        <v>70</v>
      </c>
      <c r="B28" s="22" t="s">
        <v>230</v>
      </c>
      <c r="C28" s="22" t="s">
        <v>231</v>
      </c>
      <c r="D28" s="22" t="s">
        <v>101</v>
      </c>
      <c r="E28" s="22" t="s">
        <v>169</v>
      </c>
      <c r="F28" s="22" t="s">
        <v>244</v>
      </c>
      <c r="G28" s="22" t="s">
        <v>245</v>
      </c>
      <c r="H28" s="24">
        <v>46835.63</v>
      </c>
      <c r="I28" s="24">
        <v>46835.63</v>
      </c>
      <c r="J28" s="24"/>
      <c r="K28" s="24"/>
      <c r="L28" s="24">
        <v>46835.63</v>
      </c>
      <c r="M28" s="24"/>
      <c r="N28" s="24"/>
      <c r="O28" s="24"/>
      <c r="P28" s="24"/>
      <c r="Q28" s="24"/>
      <c r="R28" s="24"/>
      <c r="S28" s="24"/>
      <c r="T28" s="24"/>
      <c r="U28" s="24"/>
      <c r="V28" s="24"/>
      <c r="W28" s="24"/>
    </row>
    <row r="29" ht="21" customHeight="1" spans="1:23">
      <c r="A29" s="134" t="s">
        <v>70</v>
      </c>
      <c r="B29" s="22" t="s">
        <v>230</v>
      </c>
      <c r="C29" s="22" t="s">
        <v>231</v>
      </c>
      <c r="D29" s="22" t="s">
        <v>97</v>
      </c>
      <c r="E29" s="22" t="s">
        <v>167</v>
      </c>
      <c r="F29" s="22" t="s">
        <v>244</v>
      </c>
      <c r="G29" s="22" t="s">
        <v>245</v>
      </c>
      <c r="H29" s="24">
        <v>29868</v>
      </c>
      <c r="I29" s="24">
        <v>29868</v>
      </c>
      <c r="J29" s="24"/>
      <c r="K29" s="24"/>
      <c r="L29" s="24">
        <v>29868</v>
      </c>
      <c r="M29" s="24"/>
      <c r="N29" s="24"/>
      <c r="O29" s="24"/>
      <c r="P29" s="24"/>
      <c r="Q29" s="24"/>
      <c r="R29" s="24"/>
      <c r="S29" s="24"/>
      <c r="T29" s="24"/>
      <c r="U29" s="24"/>
      <c r="V29" s="24"/>
      <c r="W29" s="24"/>
    </row>
    <row r="30" ht="21" customHeight="1" spans="1:23">
      <c r="A30" s="134" t="s">
        <v>70</v>
      </c>
      <c r="B30" s="22" t="s">
        <v>230</v>
      </c>
      <c r="C30" s="22" t="s">
        <v>231</v>
      </c>
      <c r="D30" s="22" t="s">
        <v>97</v>
      </c>
      <c r="E30" s="22" t="s">
        <v>167</v>
      </c>
      <c r="F30" s="22" t="s">
        <v>244</v>
      </c>
      <c r="G30" s="22" t="s">
        <v>245</v>
      </c>
      <c r="H30" s="24">
        <v>16161</v>
      </c>
      <c r="I30" s="24">
        <v>16161</v>
      </c>
      <c r="J30" s="24"/>
      <c r="K30" s="24"/>
      <c r="L30" s="24">
        <v>16161</v>
      </c>
      <c r="M30" s="24"/>
      <c r="N30" s="24"/>
      <c r="O30" s="24"/>
      <c r="P30" s="24"/>
      <c r="Q30" s="24"/>
      <c r="R30" s="24"/>
      <c r="S30" s="24"/>
      <c r="T30" s="24"/>
      <c r="U30" s="24"/>
      <c r="V30" s="24"/>
      <c r="W30" s="24"/>
    </row>
    <row r="31" ht="21" customHeight="1" spans="1:23">
      <c r="A31" s="134" t="s">
        <v>70</v>
      </c>
      <c r="B31" s="22" t="s">
        <v>246</v>
      </c>
      <c r="C31" s="22" t="s">
        <v>176</v>
      </c>
      <c r="D31" s="22" t="s">
        <v>110</v>
      </c>
      <c r="E31" s="22" t="s">
        <v>176</v>
      </c>
      <c r="F31" s="22" t="s">
        <v>247</v>
      </c>
      <c r="G31" s="22" t="s">
        <v>176</v>
      </c>
      <c r="H31" s="24">
        <v>969660</v>
      </c>
      <c r="I31" s="24">
        <v>969660</v>
      </c>
      <c r="J31" s="24"/>
      <c r="K31" s="24"/>
      <c r="L31" s="24">
        <v>969660</v>
      </c>
      <c r="M31" s="24"/>
      <c r="N31" s="24"/>
      <c r="O31" s="24"/>
      <c r="P31" s="24"/>
      <c r="Q31" s="24"/>
      <c r="R31" s="24"/>
      <c r="S31" s="24"/>
      <c r="T31" s="24"/>
      <c r="U31" s="24"/>
      <c r="V31" s="24"/>
      <c r="W31" s="24"/>
    </row>
    <row r="32" ht="21" customHeight="1" spans="1:23">
      <c r="A32" s="134" t="s">
        <v>70</v>
      </c>
      <c r="B32" s="22" t="s">
        <v>248</v>
      </c>
      <c r="C32" s="22" t="s">
        <v>249</v>
      </c>
      <c r="D32" s="22" t="s">
        <v>101</v>
      </c>
      <c r="E32" s="22" t="s">
        <v>169</v>
      </c>
      <c r="F32" s="22" t="s">
        <v>250</v>
      </c>
      <c r="G32" s="22" t="s">
        <v>251</v>
      </c>
      <c r="H32" s="24">
        <v>11000</v>
      </c>
      <c r="I32" s="24">
        <v>11000</v>
      </c>
      <c r="J32" s="24"/>
      <c r="K32" s="24"/>
      <c r="L32" s="24">
        <v>11000</v>
      </c>
      <c r="M32" s="24"/>
      <c r="N32" s="24"/>
      <c r="O32" s="24"/>
      <c r="P32" s="24"/>
      <c r="Q32" s="24"/>
      <c r="R32" s="24"/>
      <c r="S32" s="24"/>
      <c r="T32" s="24"/>
      <c r="U32" s="24"/>
      <c r="V32" s="24"/>
      <c r="W32" s="24"/>
    </row>
    <row r="33" ht="21" customHeight="1" spans="1:23">
      <c r="A33" s="134" t="s">
        <v>70</v>
      </c>
      <c r="B33" s="22" t="s">
        <v>248</v>
      </c>
      <c r="C33" s="22" t="s">
        <v>249</v>
      </c>
      <c r="D33" s="22" t="s">
        <v>101</v>
      </c>
      <c r="E33" s="22" t="s">
        <v>169</v>
      </c>
      <c r="F33" s="22" t="s">
        <v>252</v>
      </c>
      <c r="G33" s="22" t="s">
        <v>253</v>
      </c>
      <c r="H33" s="24">
        <v>80000</v>
      </c>
      <c r="I33" s="24">
        <v>80000</v>
      </c>
      <c r="J33" s="24"/>
      <c r="K33" s="24"/>
      <c r="L33" s="24">
        <v>80000</v>
      </c>
      <c r="M33" s="24"/>
      <c r="N33" s="24"/>
      <c r="O33" s="24"/>
      <c r="P33" s="24"/>
      <c r="Q33" s="24"/>
      <c r="R33" s="24"/>
      <c r="S33" s="24"/>
      <c r="T33" s="24"/>
      <c r="U33" s="24"/>
      <c r="V33" s="24"/>
      <c r="W33" s="24"/>
    </row>
    <row r="34" ht="21" customHeight="1" spans="1:23">
      <c r="A34" s="134" t="s">
        <v>70</v>
      </c>
      <c r="B34" s="22" t="s">
        <v>248</v>
      </c>
      <c r="C34" s="22" t="s">
        <v>249</v>
      </c>
      <c r="D34" s="22" t="s">
        <v>101</v>
      </c>
      <c r="E34" s="22" t="s">
        <v>169</v>
      </c>
      <c r="F34" s="22" t="s">
        <v>254</v>
      </c>
      <c r="G34" s="22" t="s">
        <v>255</v>
      </c>
      <c r="H34" s="24">
        <v>10000</v>
      </c>
      <c r="I34" s="24">
        <v>10000</v>
      </c>
      <c r="J34" s="24"/>
      <c r="K34" s="24"/>
      <c r="L34" s="24">
        <v>10000</v>
      </c>
      <c r="M34" s="24"/>
      <c r="N34" s="24"/>
      <c r="O34" s="24"/>
      <c r="P34" s="24"/>
      <c r="Q34" s="24"/>
      <c r="R34" s="24"/>
      <c r="S34" s="24"/>
      <c r="T34" s="24"/>
      <c r="U34" s="24"/>
      <c r="V34" s="24"/>
      <c r="W34" s="24"/>
    </row>
    <row r="35" ht="21" customHeight="1" spans="1:23">
      <c r="A35" s="134" t="s">
        <v>70</v>
      </c>
      <c r="B35" s="22" t="s">
        <v>248</v>
      </c>
      <c r="C35" s="22" t="s">
        <v>249</v>
      </c>
      <c r="D35" s="22" t="s">
        <v>101</v>
      </c>
      <c r="E35" s="22" t="s">
        <v>169</v>
      </c>
      <c r="F35" s="22" t="s">
        <v>256</v>
      </c>
      <c r="G35" s="22" t="s">
        <v>257</v>
      </c>
      <c r="H35" s="24">
        <v>30000</v>
      </c>
      <c r="I35" s="24">
        <v>30000</v>
      </c>
      <c r="J35" s="24"/>
      <c r="K35" s="24"/>
      <c r="L35" s="24">
        <v>30000</v>
      </c>
      <c r="M35" s="24"/>
      <c r="N35" s="24"/>
      <c r="O35" s="24"/>
      <c r="P35" s="24"/>
      <c r="Q35" s="24"/>
      <c r="R35" s="24"/>
      <c r="S35" s="24"/>
      <c r="T35" s="24"/>
      <c r="U35" s="24"/>
      <c r="V35" s="24"/>
      <c r="W35" s="24"/>
    </row>
    <row r="36" ht="21" customHeight="1" spans="1:23">
      <c r="A36" s="134" t="s">
        <v>70</v>
      </c>
      <c r="B36" s="22" t="s">
        <v>248</v>
      </c>
      <c r="C36" s="22" t="s">
        <v>249</v>
      </c>
      <c r="D36" s="22" t="s">
        <v>101</v>
      </c>
      <c r="E36" s="22" t="s">
        <v>169</v>
      </c>
      <c r="F36" s="22" t="s">
        <v>258</v>
      </c>
      <c r="G36" s="22" t="s">
        <v>259</v>
      </c>
      <c r="H36" s="24">
        <v>33600</v>
      </c>
      <c r="I36" s="24">
        <v>33600</v>
      </c>
      <c r="J36" s="24"/>
      <c r="K36" s="24"/>
      <c r="L36" s="24">
        <v>33600</v>
      </c>
      <c r="M36" s="24"/>
      <c r="N36" s="24"/>
      <c r="O36" s="24"/>
      <c r="P36" s="24"/>
      <c r="Q36" s="24"/>
      <c r="R36" s="24"/>
      <c r="S36" s="24"/>
      <c r="T36" s="24"/>
      <c r="U36" s="24"/>
      <c r="V36" s="24"/>
      <c r="W36" s="24"/>
    </row>
    <row r="37" ht="21" customHeight="1" spans="1:23">
      <c r="A37" s="134" t="s">
        <v>70</v>
      </c>
      <c r="B37" s="22" t="s">
        <v>248</v>
      </c>
      <c r="C37" s="22" t="s">
        <v>249</v>
      </c>
      <c r="D37" s="22" t="s">
        <v>101</v>
      </c>
      <c r="E37" s="22" t="s">
        <v>169</v>
      </c>
      <c r="F37" s="22" t="s">
        <v>260</v>
      </c>
      <c r="G37" s="22" t="s">
        <v>261</v>
      </c>
      <c r="H37" s="24">
        <v>127590</v>
      </c>
      <c r="I37" s="24">
        <v>127590</v>
      </c>
      <c r="J37" s="24"/>
      <c r="K37" s="24"/>
      <c r="L37" s="24">
        <v>127590</v>
      </c>
      <c r="M37" s="24"/>
      <c r="N37" s="24"/>
      <c r="O37" s="24"/>
      <c r="P37" s="24"/>
      <c r="Q37" s="24"/>
      <c r="R37" s="24"/>
      <c r="S37" s="24"/>
      <c r="T37" s="24"/>
      <c r="U37" s="24"/>
      <c r="V37" s="24"/>
      <c r="W37" s="24"/>
    </row>
    <row r="38" ht="21" customHeight="1" spans="1:23">
      <c r="A38" s="134" t="s">
        <v>70</v>
      </c>
      <c r="B38" s="22" t="s">
        <v>262</v>
      </c>
      <c r="C38" s="22" t="s">
        <v>263</v>
      </c>
      <c r="D38" s="22" t="s">
        <v>101</v>
      </c>
      <c r="E38" s="22" t="s">
        <v>169</v>
      </c>
      <c r="F38" s="22" t="s">
        <v>264</v>
      </c>
      <c r="G38" s="22" t="s">
        <v>183</v>
      </c>
      <c r="H38" s="24">
        <v>1810</v>
      </c>
      <c r="I38" s="24">
        <v>1810</v>
      </c>
      <c r="J38" s="24"/>
      <c r="K38" s="24"/>
      <c r="L38" s="24">
        <v>1810</v>
      </c>
      <c r="M38" s="24"/>
      <c r="N38" s="24"/>
      <c r="O38" s="24"/>
      <c r="P38" s="24"/>
      <c r="Q38" s="24"/>
      <c r="R38" s="24"/>
      <c r="S38" s="24"/>
      <c r="T38" s="24"/>
      <c r="U38" s="24"/>
      <c r="V38" s="24"/>
      <c r="W38" s="24"/>
    </row>
    <row r="39" ht="21" customHeight="1" spans="1:23">
      <c r="A39" s="134" t="s">
        <v>70</v>
      </c>
      <c r="B39" s="22" t="s">
        <v>265</v>
      </c>
      <c r="C39" s="22" t="s">
        <v>266</v>
      </c>
      <c r="D39" s="22" t="s">
        <v>101</v>
      </c>
      <c r="E39" s="22" t="s">
        <v>169</v>
      </c>
      <c r="F39" s="22" t="s">
        <v>267</v>
      </c>
      <c r="G39" s="22" t="s">
        <v>266</v>
      </c>
      <c r="H39" s="24">
        <v>156812.4</v>
      </c>
      <c r="I39" s="24">
        <v>156812.4</v>
      </c>
      <c r="J39" s="24"/>
      <c r="K39" s="24"/>
      <c r="L39" s="24">
        <v>156812.4</v>
      </c>
      <c r="M39" s="24"/>
      <c r="N39" s="24"/>
      <c r="O39" s="24"/>
      <c r="P39" s="24"/>
      <c r="Q39" s="24"/>
      <c r="R39" s="24"/>
      <c r="S39" s="24"/>
      <c r="T39" s="24"/>
      <c r="U39" s="24"/>
      <c r="V39" s="24"/>
      <c r="W39" s="24"/>
    </row>
    <row r="40" ht="21" customHeight="1" spans="1:23">
      <c r="A40" s="134" t="s">
        <v>70</v>
      </c>
      <c r="B40" s="22" t="s">
        <v>268</v>
      </c>
      <c r="C40" s="22" t="s">
        <v>269</v>
      </c>
      <c r="D40" s="22" t="s">
        <v>101</v>
      </c>
      <c r="E40" s="22" t="s">
        <v>169</v>
      </c>
      <c r="F40" s="22" t="s">
        <v>270</v>
      </c>
      <c r="G40" s="22" t="s">
        <v>271</v>
      </c>
      <c r="H40" s="24">
        <v>126600</v>
      </c>
      <c r="I40" s="24">
        <v>126600</v>
      </c>
      <c r="J40" s="24"/>
      <c r="K40" s="24"/>
      <c r="L40" s="24">
        <v>126600</v>
      </c>
      <c r="M40" s="24"/>
      <c r="N40" s="24"/>
      <c r="O40" s="24"/>
      <c r="P40" s="24"/>
      <c r="Q40" s="24"/>
      <c r="R40" s="24"/>
      <c r="S40" s="24"/>
      <c r="T40" s="24"/>
      <c r="U40" s="24"/>
      <c r="V40" s="24"/>
      <c r="W40" s="24"/>
    </row>
    <row r="41" ht="21" customHeight="1" spans="1:23">
      <c r="A41" s="134" t="s">
        <v>70</v>
      </c>
      <c r="B41" s="22" t="s">
        <v>272</v>
      </c>
      <c r="C41" s="22" t="s">
        <v>273</v>
      </c>
      <c r="D41" s="22" t="s">
        <v>101</v>
      </c>
      <c r="E41" s="22" t="s">
        <v>169</v>
      </c>
      <c r="F41" s="22" t="s">
        <v>274</v>
      </c>
      <c r="G41" s="22" t="s">
        <v>275</v>
      </c>
      <c r="H41" s="24">
        <v>100690.23</v>
      </c>
      <c r="I41" s="24">
        <v>100690.23</v>
      </c>
      <c r="J41" s="24"/>
      <c r="K41" s="24"/>
      <c r="L41" s="24">
        <v>100690.23</v>
      </c>
      <c r="M41" s="24"/>
      <c r="N41" s="24"/>
      <c r="O41" s="24"/>
      <c r="P41" s="24"/>
      <c r="Q41" s="24"/>
      <c r="R41" s="24"/>
      <c r="S41" s="24"/>
      <c r="T41" s="24"/>
      <c r="U41" s="24"/>
      <c r="V41" s="24"/>
      <c r="W41" s="24"/>
    </row>
    <row r="42" ht="21" customHeight="1" spans="1:23">
      <c r="A42" s="134" t="s">
        <v>70</v>
      </c>
      <c r="B42" s="22" t="s">
        <v>276</v>
      </c>
      <c r="C42" s="22" t="s">
        <v>277</v>
      </c>
      <c r="D42" s="22" t="s">
        <v>87</v>
      </c>
      <c r="E42" s="22" t="s">
        <v>159</v>
      </c>
      <c r="F42" s="22" t="s">
        <v>278</v>
      </c>
      <c r="G42" s="22" t="s">
        <v>279</v>
      </c>
      <c r="H42" s="24">
        <v>21983.4</v>
      </c>
      <c r="I42" s="24">
        <v>21983.4</v>
      </c>
      <c r="J42" s="24"/>
      <c r="K42" s="24"/>
      <c r="L42" s="24">
        <v>21983.4</v>
      </c>
      <c r="M42" s="24"/>
      <c r="N42" s="24"/>
      <c r="O42" s="24"/>
      <c r="P42" s="24"/>
      <c r="Q42" s="24"/>
      <c r="R42" s="24"/>
      <c r="S42" s="24"/>
      <c r="T42" s="24"/>
      <c r="U42" s="24"/>
      <c r="V42" s="24"/>
      <c r="W42" s="24"/>
    </row>
    <row r="43" ht="21" customHeight="1" spans="1:23">
      <c r="A43" s="134" t="s">
        <v>70</v>
      </c>
      <c r="B43" s="22" t="s">
        <v>276</v>
      </c>
      <c r="C43" s="22" t="s">
        <v>277</v>
      </c>
      <c r="D43" s="22" t="s">
        <v>88</v>
      </c>
      <c r="E43" s="22" t="s">
        <v>160</v>
      </c>
      <c r="F43" s="22" t="s">
        <v>278</v>
      </c>
      <c r="G43" s="22" t="s">
        <v>279</v>
      </c>
      <c r="H43" s="24">
        <v>985809</v>
      </c>
      <c r="I43" s="24">
        <v>985809</v>
      </c>
      <c r="J43" s="24"/>
      <c r="K43" s="24"/>
      <c r="L43" s="24">
        <v>985809</v>
      </c>
      <c r="M43" s="24"/>
      <c r="N43" s="24"/>
      <c r="O43" s="24"/>
      <c r="P43" s="24"/>
      <c r="Q43" s="24"/>
      <c r="R43" s="24"/>
      <c r="S43" s="24"/>
      <c r="T43" s="24"/>
      <c r="U43" s="24"/>
      <c r="V43" s="24"/>
      <c r="W43" s="24"/>
    </row>
    <row r="44" ht="21" customHeight="1" spans="1:23">
      <c r="A44" s="134" t="s">
        <v>70</v>
      </c>
      <c r="B44" s="22" t="s">
        <v>280</v>
      </c>
      <c r="C44" s="22" t="s">
        <v>281</v>
      </c>
      <c r="D44" s="22" t="s">
        <v>91</v>
      </c>
      <c r="E44" s="22" t="s">
        <v>163</v>
      </c>
      <c r="F44" s="22" t="s">
        <v>282</v>
      </c>
      <c r="G44" s="22" t="s">
        <v>283</v>
      </c>
      <c r="H44" s="24">
        <v>66289.32</v>
      </c>
      <c r="I44" s="24">
        <v>66289.32</v>
      </c>
      <c r="J44" s="24"/>
      <c r="K44" s="24"/>
      <c r="L44" s="24">
        <v>66289.32</v>
      </c>
      <c r="M44" s="24"/>
      <c r="N44" s="24"/>
      <c r="O44" s="24"/>
      <c r="P44" s="24"/>
      <c r="Q44" s="24"/>
      <c r="R44" s="24"/>
      <c r="S44" s="24"/>
      <c r="T44" s="24"/>
      <c r="U44" s="24"/>
      <c r="V44" s="24"/>
      <c r="W44" s="24"/>
    </row>
    <row r="45" ht="21" customHeight="1" spans="1:23">
      <c r="A45" s="134" t="s">
        <v>70</v>
      </c>
      <c r="B45" s="22" t="s">
        <v>284</v>
      </c>
      <c r="C45" s="22" t="s">
        <v>285</v>
      </c>
      <c r="D45" s="22" t="s">
        <v>91</v>
      </c>
      <c r="E45" s="22" t="s">
        <v>163</v>
      </c>
      <c r="F45" s="22" t="s">
        <v>282</v>
      </c>
      <c r="G45" s="22" t="s">
        <v>283</v>
      </c>
      <c r="H45" s="24">
        <v>18000</v>
      </c>
      <c r="I45" s="24">
        <v>18000</v>
      </c>
      <c r="J45" s="24"/>
      <c r="K45" s="24"/>
      <c r="L45" s="24">
        <v>18000</v>
      </c>
      <c r="M45" s="24"/>
      <c r="N45" s="24"/>
      <c r="O45" s="24"/>
      <c r="P45" s="24"/>
      <c r="Q45" s="24"/>
      <c r="R45" s="24"/>
      <c r="S45" s="24"/>
      <c r="T45" s="24"/>
      <c r="U45" s="24"/>
      <c r="V45" s="24"/>
      <c r="W45" s="24"/>
    </row>
    <row r="46" ht="21" customHeight="1" spans="1:23">
      <c r="A46" s="134" t="s">
        <v>70</v>
      </c>
      <c r="B46" s="22" t="s">
        <v>230</v>
      </c>
      <c r="C46" s="22" t="s">
        <v>231</v>
      </c>
      <c r="D46" s="22" t="s">
        <v>95</v>
      </c>
      <c r="E46" s="22" t="s">
        <v>165</v>
      </c>
      <c r="F46" s="22" t="s">
        <v>286</v>
      </c>
      <c r="G46" s="22" t="s">
        <v>287</v>
      </c>
      <c r="H46" s="24"/>
      <c r="I46" s="24"/>
      <c r="J46" s="24"/>
      <c r="K46" s="24"/>
      <c r="L46" s="24"/>
      <c r="M46" s="24"/>
      <c r="N46" s="24"/>
      <c r="O46" s="24"/>
      <c r="P46" s="24"/>
      <c r="Q46" s="24"/>
      <c r="R46" s="24"/>
      <c r="S46" s="24"/>
      <c r="T46" s="24"/>
      <c r="U46" s="24"/>
      <c r="V46" s="24"/>
      <c r="W46" s="24"/>
    </row>
    <row r="47" ht="21" customHeight="1" spans="1:23">
      <c r="A47" s="134" t="s">
        <v>70</v>
      </c>
      <c r="B47" s="22" t="s">
        <v>288</v>
      </c>
      <c r="C47" s="22" t="s">
        <v>289</v>
      </c>
      <c r="D47" s="22" t="s">
        <v>101</v>
      </c>
      <c r="E47" s="22" t="s">
        <v>169</v>
      </c>
      <c r="F47" s="22" t="s">
        <v>270</v>
      </c>
      <c r="G47" s="22" t="s">
        <v>271</v>
      </c>
      <c r="H47" s="24">
        <v>20000</v>
      </c>
      <c r="I47" s="24">
        <v>20000</v>
      </c>
      <c r="J47" s="24"/>
      <c r="K47" s="24"/>
      <c r="L47" s="24">
        <v>20000</v>
      </c>
      <c r="M47" s="24"/>
      <c r="N47" s="24"/>
      <c r="O47" s="24"/>
      <c r="P47" s="24"/>
      <c r="Q47" s="24"/>
      <c r="R47" s="24"/>
      <c r="S47" s="24"/>
      <c r="T47" s="24"/>
      <c r="U47" s="24"/>
      <c r="V47" s="24"/>
      <c r="W47" s="24"/>
    </row>
    <row r="48" ht="21" customHeight="1" spans="1:23">
      <c r="A48" s="36" t="s">
        <v>111</v>
      </c>
      <c r="B48" s="135"/>
      <c r="C48" s="135"/>
      <c r="D48" s="135"/>
      <c r="E48" s="135"/>
      <c r="F48" s="135"/>
      <c r="G48" s="136"/>
      <c r="H48" s="24">
        <v>14503954.48</v>
      </c>
      <c r="I48" s="24">
        <v>14503954.48</v>
      </c>
      <c r="J48" s="24"/>
      <c r="K48" s="24"/>
      <c r="L48" s="24">
        <v>14503954.48</v>
      </c>
      <c r="M48" s="24"/>
      <c r="N48" s="24"/>
      <c r="O48" s="24"/>
      <c r="P48" s="24"/>
      <c r="Q48" s="24"/>
      <c r="R48" s="24"/>
      <c r="S48" s="24"/>
      <c r="T48" s="24"/>
      <c r="U48" s="24"/>
      <c r="V48" s="24"/>
      <c r="W48" s="24"/>
    </row>
  </sheetData>
  <mergeCells count="30">
    <mergeCell ref="A3:W3"/>
    <mergeCell ref="A4:G4"/>
    <mergeCell ref="H5:W5"/>
    <mergeCell ref="I6:M6"/>
    <mergeCell ref="N6:P6"/>
    <mergeCell ref="R6:W6"/>
    <mergeCell ref="A48:G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76"/>
  <sheetViews>
    <sheetView showZeros="0" workbookViewId="0">
      <pane ySplit="1" topLeftCell="A52" activePane="bottomLeft" state="frozen"/>
      <selection/>
      <selection pane="bottomLeft" activeCell="C58" sqref="C58"/>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290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"单位名称："&amp;"耿马傣族佤族自治县水务局"</f>
        <v>单位名称：耿马傣族佤族自治县水务局</v>
      </c>
      <c r="B4" s="9"/>
      <c r="C4" s="9"/>
      <c r="D4" s="9"/>
      <c r="E4" s="9"/>
      <c r="F4" s="9"/>
      <c r="G4" s="9"/>
      <c r="H4" s="9"/>
      <c r="I4" s="10"/>
      <c r="J4" s="10"/>
      <c r="K4" s="10"/>
      <c r="L4" s="10"/>
      <c r="M4" s="10"/>
      <c r="N4" s="10"/>
      <c r="O4" s="10"/>
      <c r="P4" s="10"/>
      <c r="Q4" s="10"/>
      <c r="R4" s="2"/>
      <c r="S4" s="2"/>
      <c r="T4" s="2"/>
      <c r="U4" s="4"/>
      <c r="V4" s="2"/>
      <c r="W4" s="41" t="s">
        <v>178</v>
      </c>
    </row>
    <row r="5" ht="18.75" customHeight="1" spans="1:23">
      <c r="A5" s="11" t="s">
        <v>291</v>
      </c>
      <c r="B5" s="12" t="s">
        <v>192</v>
      </c>
      <c r="C5" s="11" t="s">
        <v>193</v>
      </c>
      <c r="D5" s="11" t="s">
        <v>292</v>
      </c>
      <c r="E5" s="12" t="s">
        <v>194</v>
      </c>
      <c r="F5" s="12" t="s">
        <v>195</v>
      </c>
      <c r="G5" s="12" t="s">
        <v>293</v>
      </c>
      <c r="H5" s="12" t="s">
        <v>294</v>
      </c>
      <c r="I5" s="32" t="s">
        <v>55</v>
      </c>
      <c r="J5" s="13" t="s">
        <v>295</v>
      </c>
      <c r="K5" s="14"/>
      <c r="L5" s="14"/>
      <c r="M5" s="15"/>
      <c r="N5" s="13" t="s">
        <v>200</v>
      </c>
      <c r="O5" s="14"/>
      <c r="P5" s="15"/>
      <c r="Q5" s="12" t="s">
        <v>61</v>
      </c>
      <c r="R5" s="13" t="s">
        <v>78</v>
      </c>
      <c r="S5" s="14"/>
      <c r="T5" s="14"/>
      <c r="U5" s="14"/>
      <c r="V5" s="14"/>
      <c r="W5" s="15"/>
    </row>
    <row r="6" ht="18.75" customHeight="1" spans="1:23">
      <c r="A6" s="16"/>
      <c r="B6" s="33"/>
      <c r="C6" s="16"/>
      <c r="D6" s="16"/>
      <c r="E6" s="17"/>
      <c r="F6" s="17"/>
      <c r="G6" s="17"/>
      <c r="H6" s="17"/>
      <c r="I6" s="33"/>
      <c r="J6" s="123" t="s">
        <v>58</v>
      </c>
      <c r="K6" s="124"/>
      <c r="L6" s="12" t="s">
        <v>59</v>
      </c>
      <c r="M6" s="12" t="s">
        <v>60</v>
      </c>
      <c r="N6" s="12" t="s">
        <v>58</v>
      </c>
      <c r="O6" s="12" t="s">
        <v>59</v>
      </c>
      <c r="P6" s="12" t="s">
        <v>60</v>
      </c>
      <c r="Q6" s="17"/>
      <c r="R6" s="12" t="s">
        <v>57</v>
      </c>
      <c r="S6" s="11" t="s">
        <v>64</v>
      </c>
      <c r="T6" s="11" t="s">
        <v>206</v>
      </c>
      <c r="U6" s="11" t="s">
        <v>66</v>
      </c>
      <c r="V6" s="11" t="s">
        <v>67</v>
      </c>
      <c r="W6" s="11" t="s">
        <v>68</v>
      </c>
    </row>
    <row r="7" ht="18.75" customHeight="1" spans="1:23">
      <c r="A7" s="33"/>
      <c r="B7" s="33"/>
      <c r="C7" s="33"/>
      <c r="D7" s="33"/>
      <c r="E7" s="33"/>
      <c r="F7" s="33"/>
      <c r="G7" s="33"/>
      <c r="H7" s="33"/>
      <c r="I7" s="33"/>
      <c r="J7" s="125" t="s">
        <v>57</v>
      </c>
      <c r="K7" s="96"/>
      <c r="L7" s="33"/>
      <c r="M7" s="33"/>
      <c r="N7" s="33"/>
      <c r="O7" s="33"/>
      <c r="P7" s="33"/>
      <c r="Q7" s="33"/>
      <c r="R7" s="33"/>
      <c r="S7" s="126"/>
      <c r="T7" s="126"/>
      <c r="U7" s="126"/>
      <c r="V7" s="126"/>
      <c r="W7" s="126"/>
    </row>
    <row r="8" ht="18.75" customHeight="1" spans="1:23">
      <c r="A8" s="18"/>
      <c r="B8" s="34"/>
      <c r="C8" s="18"/>
      <c r="D8" s="18"/>
      <c r="E8" s="19"/>
      <c r="F8" s="19"/>
      <c r="G8" s="19"/>
      <c r="H8" s="19"/>
      <c r="I8" s="34"/>
      <c r="J8" s="48" t="s">
        <v>57</v>
      </c>
      <c r="K8" s="48" t="s">
        <v>296</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297</v>
      </c>
      <c r="D10" s="22"/>
      <c r="E10" s="22"/>
      <c r="F10" s="22"/>
      <c r="G10" s="22"/>
      <c r="H10" s="22"/>
      <c r="I10" s="24">
        <v>200000</v>
      </c>
      <c r="J10" s="24">
        <v>200000</v>
      </c>
      <c r="K10" s="24">
        <v>200000</v>
      </c>
      <c r="L10" s="24"/>
      <c r="M10" s="24"/>
      <c r="N10" s="24"/>
      <c r="O10" s="24"/>
      <c r="P10" s="24"/>
      <c r="Q10" s="24"/>
      <c r="R10" s="24"/>
      <c r="S10" s="24"/>
      <c r="T10" s="24"/>
      <c r="U10" s="24"/>
      <c r="V10" s="24"/>
      <c r="W10" s="24"/>
    </row>
    <row r="11" ht="18.75" customHeight="1" spans="1:23">
      <c r="A11" s="122" t="s">
        <v>298</v>
      </c>
      <c r="B11" s="122" t="s">
        <v>299</v>
      </c>
      <c r="C11" s="22" t="s">
        <v>297</v>
      </c>
      <c r="D11" s="122" t="s">
        <v>70</v>
      </c>
      <c r="E11" s="122" t="s">
        <v>102</v>
      </c>
      <c r="F11" s="122" t="s">
        <v>170</v>
      </c>
      <c r="G11" s="122" t="s">
        <v>300</v>
      </c>
      <c r="H11" s="122" t="s">
        <v>301</v>
      </c>
      <c r="I11" s="24">
        <v>200000</v>
      </c>
      <c r="J11" s="24">
        <v>200000</v>
      </c>
      <c r="K11" s="24">
        <v>200000</v>
      </c>
      <c r="L11" s="24"/>
      <c r="M11" s="24"/>
      <c r="N11" s="24"/>
      <c r="O11" s="24"/>
      <c r="P11" s="24"/>
      <c r="Q11" s="24"/>
      <c r="R11" s="24"/>
      <c r="S11" s="24"/>
      <c r="T11" s="24"/>
      <c r="U11" s="24"/>
      <c r="V11" s="24"/>
      <c r="W11" s="24"/>
    </row>
    <row r="12" ht="18.75" customHeight="1" spans="1:23">
      <c r="A12" s="26"/>
      <c r="B12" s="26"/>
      <c r="C12" s="22" t="s">
        <v>302</v>
      </c>
      <c r="D12" s="26"/>
      <c r="E12" s="26"/>
      <c r="F12" s="26"/>
      <c r="G12" s="26"/>
      <c r="H12" s="26"/>
      <c r="I12" s="24">
        <v>500000</v>
      </c>
      <c r="J12" s="24">
        <v>500000</v>
      </c>
      <c r="K12" s="24">
        <v>500000</v>
      </c>
      <c r="L12" s="24"/>
      <c r="M12" s="24"/>
      <c r="N12" s="24"/>
      <c r="O12" s="24"/>
      <c r="P12" s="24"/>
      <c r="Q12" s="24"/>
      <c r="R12" s="24"/>
      <c r="S12" s="24"/>
      <c r="T12" s="24"/>
      <c r="U12" s="24"/>
      <c r="V12" s="24"/>
      <c r="W12" s="24"/>
    </row>
    <row r="13" ht="18.75" customHeight="1" spans="1:23">
      <c r="A13" s="122" t="s">
        <v>298</v>
      </c>
      <c r="B13" s="122" t="s">
        <v>303</v>
      </c>
      <c r="C13" s="22" t="s">
        <v>302</v>
      </c>
      <c r="D13" s="122" t="s">
        <v>70</v>
      </c>
      <c r="E13" s="122" t="s">
        <v>105</v>
      </c>
      <c r="F13" s="122" t="s">
        <v>173</v>
      </c>
      <c r="G13" s="122" t="s">
        <v>300</v>
      </c>
      <c r="H13" s="122" t="s">
        <v>301</v>
      </c>
      <c r="I13" s="24">
        <v>500000</v>
      </c>
      <c r="J13" s="24">
        <v>500000</v>
      </c>
      <c r="K13" s="24">
        <v>500000</v>
      </c>
      <c r="L13" s="24"/>
      <c r="M13" s="24"/>
      <c r="N13" s="24"/>
      <c r="O13" s="24"/>
      <c r="P13" s="24"/>
      <c r="Q13" s="24"/>
      <c r="R13" s="24"/>
      <c r="S13" s="24"/>
      <c r="T13" s="24"/>
      <c r="U13" s="24"/>
      <c r="V13" s="24"/>
      <c r="W13" s="24"/>
    </row>
    <row r="14" ht="18.75" customHeight="1" spans="1:23">
      <c r="A14" s="26"/>
      <c r="B14" s="26"/>
      <c r="C14" s="22" t="s">
        <v>304</v>
      </c>
      <c r="D14" s="26"/>
      <c r="E14" s="26"/>
      <c r="F14" s="26"/>
      <c r="G14" s="26"/>
      <c r="H14" s="26"/>
      <c r="I14" s="24">
        <v>101900</v>
      </c>
      <c r="J14" s="24">
        <v>101900</v>
      </c>
      <c r="K14" s="24">
        <v>101900</v>
      </c>
      <c r="L14" s="24"/>
      <c r="M14" s="24"/>
      <c r="N14" s="24"/>
      <c r="O14" s="24"/>
      <c r="P14" s="24"/>
      <c r="Q14" s="24"/>
      <c r="R14" s="24"/>
      <c r="S14" s="24"/>
      <c r="T14" s="24"/>
      <c r="U14" s="24"/>
      <c r="V14" s="24"/>
      <c r="W14" s="24"/>
    </row>
    <row r="15" ht="18.75" customHeight="1" spans="1:23">
      <c r="A15" s="122" t="s">
        <v>298</v>
      </c>
      <c r="B15" s="122" t="s">
        <v>305</v>
      </c>
      <c r="C15" s="22" t="s">
        <v>304</v>
      </c>
      <c r="D15" s="122" t="s">
        <v>70</v>
      </c>
      <c r="E15" s="122" t="s">
        <v>103</v>
      </c>
      <c r="F15" s="122" t="s">
        <v>171</v>
      </c>
      <c r="G15" s="122" t="s">
        <v>300</v>
      </c>
      <c r="H15" s="122" t="s">
        <v>301</v>
      </c>
      <c r="I15" s="24">
        <v>101900</v>
      </c>
      <c r="J15" s="24">
        <v>101900</v>
      </c>
      <c r="K15" s="24">
        <v>101900</v>
      </c>
      <c r="L15" s="24"/>
      <c r="M15" s="24"/>
      <c r="N15" s="24"/>
      <c r="O15" s="24"/>
      <c r="P15" s="24"/>
      <c r="Q15" s="24"/>
      <c r="R15" s="24"/>
      <c r="S15" s="24"/>
      <c r="T15" s="24"/>
      <c r="U15" s="24"/>
      <c r="V15" s="24"/>
      <c r="W15" s="24"/>
    </row>
    <row r="16" ht="18.75" customHeight="1" spans="1:23">
      <c r="A16" s="26"/>
      <c r="B16" s="26"/>
      <c r="C16" s="22" t="s">
        <v>306</v>
      </c>
      <c r="D16" s="26"/>
      <c r="E16" s="26"/>
      <c r="F16" s="26"/>
      <c r="G16" s="26"/>
      <c r="H16" s="26"/>
      <c r="I16" s="24">
        <v>500000</v>
      </c>
      <c r="J16" s="24">
        <v>500000</v>
      </c>
      <c r="K16" s="24">
        <v>500000</v>
      </c>
      <c r="L16" s="24"/>
      <c r="M16" s="24"/>
      <c r="N16" s="24"/>
      <c r="O16" s="24"/>
      <c r="P16" s="24"/>
      <c r="Q16" s="24"/>
      <c r="R16" s="24"/>
      <c r="S16" s="24"/>
      <c r="T16" s="24"/>
      <c r="U16" s="24"/>
      <c r="V16" s="24"/>
      <c r="W16" s="24"/>
    </row>
    <row r="17" ht="18.75" customHeight="1" spans="1:23">
      <c r="A17" s="122" t="s">
        <v>298</v>
      </c>
      <c r="B17" s="122" t="s">
        <v>307</v>
      </c>
      <c r="C17" s="22" t="s">
        <v>306</v>
      </c>
      <c r="D17" s="122" t="s">
        <v>70</v>
      </c>
      <c r="E17" s="122" t="s">
        <v>102</v>
      </c>
      <c r="F17" s="122" t="s">
        <v>170</v>
      </c>
      <c r="G17" s="122" t="s">
        <v>308</v>
      </c>
      <c r="H17" s="122" t="s">
        <v>301</v>
      </c>
      <c r="I17" s="24">
        <v>500000</v>
      </c>
      <c r="J17" s="24">
        <v>500000</v>
      </c>
      <c r="K17" s="24">
        <v>500000</v>
      </c>
      <c r="L17" s="24"/>
      <c r="M17" s="24"/>
      <c r="N17" s="24"/>
      <c r="O17" s="24"/>
      <c r="P17" s="24"/>
      <c r="Q17" s="24"/>
      <c r="R17" s="24"/>
      <c r="S17" s="24"/>
      <c r="T17" s="24"/>
      <c r="U17" s="24"/>
      <c r="V17" s="24"/>
      <c r="W17" s="24"/>
    </row>
    <row r="18" ht="18.75" customHeight="1" spans="1:23">
      <c r="A18" s="26"/>
      <c r="B18" s="26"/>
      <c r="C18" s="22" t="s">
        <v>309</v>
      </c>
      <c r="D18" s="26"/>
      <c r="E18" s="26"/>
      <c r="F18" s="26"/>
      <c r="G18" s="26"/>
      <c r="H18" s="26"/>
      <c r="I18" s="24">
        <v>500000</v>
      </c>
      <c r="J18" s="24">
        <v>500000</v>
      </c>
      <c r="K18" s="24">
        <v>500000</v>
      </c>
      <c r="L18" s="24"/>
      <c r="M18" s="24"/>
      <c r="N18" s="24"/>
      <c r="O18" s="24"/>
      <c r="P18" s="24"/>
      <c r="Q18" s="24"/>
      <c r="R18" s="24"/>
      <c r="S18" s="24"/>
      <c r="T18" s="24"/>
      <c r="U18" s="24"/>
      <c r="V18" s="24"/>
      <c r="W18" s="24"/>
    </row>
    <row r="19" ht="18.75" customHeight="1" spans="1:23">
      <c r="A19" s="122" t="s">
        <v>298</v>
      </c>
      <c r="B19" s="122" t="s">
        <v>310</v>
      </c>
      <c r="C19" s="22" t="s">
        <v>309</v>
      </c>
      <c r="D19" s="122" t="s">
        <v>70</v>
      </c>
      <c r="E19" s="122" t="s">
        <v>102</v>
      </c>
      <c r="F19" s="122" t="s">
        <v>170</v>
      </c>
      <c r="G19" s="122" t="s">
        <v>308</v>
      </c>
      <c r="H19" s="122" t="s">
        <v>301</v>
      </c>
      <c r="I19" s="24">
        <v>500000</v>
      </c>
      <c r="J19" s="24">
        <v>500000</v>
      </c>
      <c r="K19" s="24">
        <v>500000</v>
      </c>
      <c r="L19" s="24"/>
      <c r="M19" s="24"/>
      <c r="N19" s="24"/>
      <c r="O19" s="24"/>
      <c r="P19" s="24"/>
      <c r="Q19" s="24"/>
      <c r="R19" s="24"/>
      <c r="S19" s="24"/>
      <c r="T19" s="24"/>
      <c r="U19" s="24"/>
      <c r="V19" s="24"/>
      <c r="W19" s="24"/>
    </row>
    <row r="20" ht="18.75" customHeight="1" spans="1:23">
      <c r="A20" s="26"/>
      <c r="B20" s="26"/>
      <c r="C20" s="22" t="s">
        <v>311</v>
      </c>
      <c r="D20" s="26"/>
      <c r="E20" s="26"/>
      <c r="F20" s="26"/>
      <c r="G20" s="26"/>
      <c r="H20" s="26"/>
      <c r="I20" s="24">
        <v>10200</v>
      </c>
      <c r="J20" s="24">
        <v>10200</v>
      </c>
      <c r="K20" s="24">
        <v>10200</v>
      </c>
      <c r="L20" s="24"/>
      <c r="M20" s="24"/>
      <c r="N20" s="24"/>
      <c r="O20" s="24"/>
      <c r="P20" s="24"/>
      <c r="Q20" s="24"/>
      <c r="R20" s="24"/>
      <c r="S20" s="24"/>
      <c r="T20" s="24"/>
      <c r="U20" s="24"/>
      <c r="V20" s="24"/>
      <c r="W20" s="24"/>
    </row>
    <row r="21" ht="18.75" customHeight="1" spans="1:23">
      <c r="A21" s="122" t="s">
        <v>298</v>
      </c>
      <c r="B21" s="122" t="s">
        <v>312</v>
      </c>
      <c r="C21" s="22" t="s">
        <v>311</v>
      </c>
      <c r="D21" s="122" t="s">
        <v>70</v>
      </c>
      <c r="E21" s="122" t="s">
        <v>106</v>
      </c>
      <c r="F21" s="122" t="s">
        <v>174</v>
      </c>
      <c r="G21" s="122" t="s">
        <v>282</v>
      </c>
      <c r="H21" s="122" t="s">
        <v>283</v>
      </c>
      <c r="I21" s="24">
        <v>10200</v>
      </c>
      <c r="J21" s="24">
        <v>10200</v>
      </c>
      <c r="K21" s="24">
        <v>10200</v>
      </c>
      <c r="L21" s="24"/>
      <c r="M21" s="24"/>
      <c r="N21" s="24"/>
      <c r="O21" s="24"/>
      <c r="P21" s="24"/>
      <c r="Q21" s="24"/>
      <c r="R21" s="24"/>
      <c r="S21" s="24"/>
      <c r="T21" s="24"/>
      <c r="U21" s="24"/>
      <c r="V21" s="24"/>
      <c r="W21" s="24"/>
    </row>
    <row r="22" ht="18.75" customHeight="1" spans="1:23">
      <c r="A22" s="26"/>
      <c r="B22" s="26"/>
      <c r="C22" s="22" t="s">
        <v>313</v>
      </c>
      <c r="D22" s="26"/>
      <c r="E22" s="26"/>
      <c r="F22" s="26"/>
      <c r="G22" s="26"/>
      <c r="H22" s="26"/>
      <c r="I22" s="24">
        <v>500000</v>
      </c>
      <c r="J22" s="24">
        <v>500000</v>
      </c>
      <c r="K22" s="24">
        <v>500000</v>
      </c>
      <c r="L22" s="24"/>
      <c r="M22" s="24"/>
      <c r="N22" s="24"/>
      <c r="O22" s="24"/>
      <c r="P22" s="24"/>
      <c r="Q22" s="24"/>
      <c r="R22" s="24"/>
      <c r="S22" s="24"/>
      <c r="T22" s="24"/>
      <c r="U22" s="24"/>
      <c r="V22" s="24"/>
      <c r="W22" s="24"/>
    </row>
    <row r="23" ht="18.75" customHeight="1" spans="1:23">
      <c r="A23" s="122" t="s">
        <v>298</v>
      </c>
      <c r="B23" s="122" t="s">
        <v>314</v>
      </c>
      <c r="C23" s="22" t="s">
        <v>313</v>
      </c>
      <c r="D23" s="122" t="s">
        <v>70</v>
      </c>
      <c r="E23" s="122" t="s">
        <v>102</v>
      </c>
      <c r="F23" s="122" t="s">
        <v>170</v>
      </c>
      <c r="G23" s="122" t="s">
        <v>308</v>
      </c>
      <c r="H23" s="122" t="s">
        <v>301</v>
      </c>
      <c r="I23" s="24">
        <v>500000</v>
      </c>
      <c r="J23" s="24">
        <v>500000</v>
      </c>
      <c r="K23" s="24">
        <v>500000</v>
      </c>
      <c r="L23" s="24"/>
      <c r="M23" s="24"/>
      <c r="N23" s="24"/>
      <c r="O23" s="24"/>
      <c r="P23" s="24"/>
      <c r="Q23" s="24"/>
      <c r="R23" s="24"/>
      <c r="S23" s="24"/>
      <c r="T23" s="24"/>
      <c r="U23" s="24"/>
      <c r="V23" s="24"/>
      <c r="W23" s="24"/>
    </row>
    <row r="24" ht="18.75" customHeight="1" spans="1:23">
      <c r="A24" s="26"/>
      <c r="B24" s="26"/>
      <c r="C24" s="22" t="s">
        <v>315</v>
      </c>
      <c r="D24" s="26"/>
      <c r="E24" s="26"/>
      <c r="F24" s="26"/>
      <c r="G24" s="26"/>
      <c r="H24" s="26"/>
      <c r="I24" s="24">
        <v>200000</v>
      </c>
      <c r="J24" s="24">
        <v>200000</v>
      </c>
      <c r="K24" s="24">
        <v>200000</v>
      </c>
      <c r="L24" s="24"/>
      <c r="M24" s="24"/>
      <c r="N24" s="24"/>
      <c r="O24" s="24"/>
      <c r="P24" s="24"/>
      <c r="Q24" s="24"/>
      <c r="R24" s="24"/>
      <c r="S24" s="24"/>
      <c r="T24" s="24"/>
      <c r="U24" s="24"/>
      <c r="V24" s="24"/>
      <c r="W24" s="24"/>
    </row>
    <row r="25" ht="18.75" customHeight="1" spans="1:23">
      <c r="A25" s="122" t="s">
        <v>298</v>
      </c>
      <c r="B25" s="122" t="s">
        <v>316</v>
      </c>
      <c r="C25" s="22" t="s">
        <v>315</v>
      </c>
      <c r="D25" s="122" t="s">
        <v>70</v>
      </c>
      <c r="E25" s="122" t="s">
        <v>104</v>
      </c>
      <c r="F25" s="122" t="s">
        <v>172</v>
      </c>
      <c r="G25" s="122" t="s">
        <v>300</v>
      </c>
      <c r="H25" s="122" t="s">
        <v>301</v>
      </c>
      <c r="I25" s="24">
        <v>200000</v>
      </c>
      <c r="J25" s="24">
        <v>200000</v>
      </c>
      <c r="K25" s="24">
        <v>200000</v>
      </c>
      <c r="L25" s="24"/>
      <c r="M25" s="24"/>
      <c r="N25" s="24"/>
      <c r="O25" s="24"/>
      <c r="P25" s="24"/>
      <c r="Q25" s="24"/>
      <c r="R25" s="24"/>
      <c r="S25" s="24"/>
      <c r="T25" s="24"/>
      <c r="U25" s="24"/>
      <c r="V25" s="24"/>
      <c r="W25" s="24"/>
    </row>
    <row r="26" ht="18.75" customHeight="1" spans="1:23">
      <c r="A26" s="26"/>
      <c r="B26" s="26"/>
      <c r="C26" s="22" t="s">
        <v>317</v>
      </c>
      <c r="D26" s="26"/>
      <c r="E26" s="26"/>
      <c r="F26" s="26"/>
      <c r="G26" s="26"/>
      <c r="H26" s="26"/>
      <c r="I26" s="24">
        <v>330000</v>
      </c>
      <c r="J26" s="24">
        <v>330000</v>
      </c>
      <c r="K26" s="24">
        <v>330000</v>
      </c>
      <c r="L26" s="24"/>
      <c r="M26" s="24"/>
      <c r="N26" s="24"/>
      <c r="O26" s="24"/>
      <c r="P26" s="24"/>
      <c r="Q26" s="24"/>
      <c r="R26" s="24"/>
      <c r="S26" s="24"/>
      <c r="T26" s="24"/>
      <c r="U26" s="24"/>
      <c r="V26" s="24"/>
      <c r="W26" s="24"/>
    </row>
    <row r="27" ht="18.75" customHeight="1" spans="1:23">
      <c r="A27" s="122" t="s">
        <v>298</v>
      </c>
      <c r="B27" s="122" t="s">
        <v>318</v>
      </c>
      <c r="C27" s="22" t="s">
        <v>317</v>
      </c>
      <c r="D27" s="122" t="s">
        <v>70</v>
      </c>
      <c r="E27" s="122" t="s">
        <v>103</v>
      </c>
      <c r="F27" s="122" t="s">
        <v>171</v>
      </c>
      <c r="G27" s="122" t="s">
        <v>300</v>
      </c>
      <c r="H27" s="122" t="s">
        <v>301</v>
      </c>
      <c r="I27" s="24">
        <v>330000</v>
      </c>
      <c r="J27" s="24">
        <v>330000</v>
      </c>
      <c r="K27" s="24">
        <v>330000</v>
      </c>
      <c r="L27" s="24"/>
      <c r="M27" s="24"/>
      <c r="N27" s="24"/>
      <c r="O27" s="24"/>
      <c r="P27" s="24"/>
      <c r="Q27" s="24"/>
      <c r="R27" s="24"/>
      <c r="S27" s="24"/>
      <c r="T27" s="24"/>
      <c r="U27" s="24"/>
      <c r="V27" s="24"/>
      <c r="W27" s="24"/>
    </row>
    <row r="28" ht="18.75" customHeight="1" spans="1:23">
      <c r="A28" s="26"/>
      <c r="B28" s="26"/>
      <c r="C28" s="22" t="s">
        <v>319</v>
      </c>
      <c r="D28" s="26"/>
      <c r="E28" s="26"/>
      <c r="F28" s="26"/>
      <c r="G28" s="26"/>
      <c r="H28" s="26"/>
      <c r="I28" s="24">
        <v>100000</v>
      </c>
      <c r="J28" s="24">
        <v>100000</v>
      </c>
      <c r="K28" s="24">
        <v>100000</v>
      </c>
      <c r="L28" s="24"/>
      <c r="M28" s="24"/>
      <c r="N28" s="24"/>
      <c r="O28" s="24"/>
      <c r="P28" s="24"/>
      <c r="Q28" s="24"/>
      <c r="R28" s="24"/>
      <c r="S28" s="24"/>
      <c r="T28" s="24"/>
      <c r="U28" s="24"/>
      <c r="V28" s="24"/>
      <c r="W28" s="24"/>
    </row>
    <row r="29" ht="18.75" customHeight="1" spans="1:23">
      <c r="A29" s="122" t="s">
        <v>298</v>
      </c>
      <c r="B29" s="122" t="s">
        <v>320</v>
      </c>
      <c r="C29" s="22" t="s">
        <v>319</v>
      </c>
      <c r="D29" s="122" t="s">
        <v>70</v>
      </c>
      <c r="E29" s="122" t="s">
        <v>102</v>
      </c>
      <c r="F29" s="122" t="s">
        <v>170</v>
      </c>
      <c r="G29" s="122" t="s">
        <v>308</v>
      </c>
      <c r="H29" s="122" t="s">
        <v>301</v>
      </c>
      <c r="I29" s="24">
        <v>100000</v>
      </c>
      <c r="J29" s="24">
        <v>100000</v>
      </c>
      <c r="K29" s="24">
        <v>100000</v>
      </c>
      <c r="L29" s="24"/>
      <c r="M29" s="24"/>
      <c r="N29" s="24"/>
      <c r="O29" s="24"/>
      <c r="P29" s="24"/>
      <c r="Q29" s="24"/>
      <c r="R29" s="24"/>
      <c r="S29" s="24"/>
      <c r="T29" s="24"/>
      <c r="U29" s="24"/>
      <c r="V29" s="24"/>
      <c r="W29" s="24"/>
    </row>
    <row r="30" ht="18.75" customHeight="1" spans="1:23">
      <c r="A30" s="26"/>
      <c r="B30" s="26"/>
      <c r="C30" s="22" t="s">
        <v>321</v>
      </c>
      <c r="D30" s="26"/>
      <c r="E30" s="26"/>
      <c r="F30" s="26"/>
      <c r="G30" s="26"/>
      <c r="H30" s="26"/>
      <c r="I30" s="24">
        <v>200000</v>
      </c>
      <c r="J30" s="24">
        <v>200000</v>
      </c>
      <c r="K30" s="24">
        <v>200000</v>
      </c>
      <c r="L30" s="24"/>
      <c r="M30" s="24"/>
      <c r="N30" s="24"/>
      <c r="O30" s="24"/>
      <c r="P30" s="24"/>
      <c r="Q30" s="24"/>
      <c r="R30" s="24"/>
      <c r="S30" s="24"/>
      <c r="T30" s="24"/>
      <c r="U30" s="24"/>
      <c r="V30" s="24"/>
      <c r="W30" s="24"/>
    </row>
    <row r="31" ht="18.75" customHeight="1" spans="1:23">
      <c r="A31" s="122" t="s">
        <v>322</v>
      </c>
      <c r="B31" s="122" t="s">
        <v>323</v>
      </c>
      <c r="C31" s="22" t="s">
        <v>321</v>
      </c>
      <c r="D31" s="122" t="s">
        <v>70</v>
      </c>
      <c r="E31" s="122" t="s">
        <v>102</v>
      </c>
      <c r="F31" s="122" t="s">
        <v>170</v>
      </c>
      <c r="G31" s="122" t="s">
        <v>300</v>
      </c>
      <c r="H31" s="122" t="s">
        <v>301</v>
      </c>
      <c r="I31" s="24">
        <v>200000</v>
      </c>
      <c r="J31" s="24">
        <v>200000</v>
      </c>
      <c r="K31" s="24">
        <v>200000</v>
      </c>
      <c r="L31" s="24"/>
      <c r="M31" s="24"/>
      <c r="N31" s="24"/>
      <c r="O31" s="24"/>
      <c r="P31" s="24"/>
      <c r="Q31" s="24"/>
      <c r="R31" s="24"/>
      <c r="S31" s="24"/>
      <c r="T31" s="24"/>
      <c r="U31" s="24"/>
      <c r="V31" s="24"/>
      <c r="W31" s="24"/>
    </row>
    <row r="32" ht="18.75" customHeight="1" spans="1:23">
      <c r="A32" s="26"/>
      <c r="B32" s="26"/>
      <c r="C32" s="22" t="s">
        <v>324</v>
      </c>
      <c r="D32" s="26"/>
      <c r="E32" s="26"/>
      <c r="F32" s="26"/>
      <c r="G32" s="26"/>
      <c r="H32" s="26"/>
      <c r="I32" s="24">
        <v>600000</v>
      </c>
      <c r="J32" s="24">
        <v>600000</v>
      </c>
      <c r="K32" s="24">
        <v>600000</v>
      </c>
      <c r="L32" s="24"/>
      <c r="M32" s="24"/>
      <c r="N32" s="24"/>
      <c r="O32" s="24"/>
      <c r="P32" s="24"/>
      <c r="Q32" s="24"/>
      <c r="R32" s="24"/>
      <c r="S32" s="24"/>
      <c r="T32" s="24"/>
      <c r="U32" s="24"/>
      <c r="V32" s="24"/>
      <c r="W32" s="24"/>
    </row>
    <row r="33" ht="18.75" customHeight="1" spans="1:23">
      <c r="A33" s="122" t="s">
        <v>298</v>
      </c>
      <c r="B33" s="122" t="s">
        <v>325</v>
      </c>
      <c r="C33" s="22" t="s">
        <v>324</v>
      </c>
      <c r="D33" s="122" t="s">
        <v>70</v>
      </c>
      <c r="E33" s="122" t="s">
        <v>104</v>
      </c>
      <c r="F33" s="122" t="s">
        <v>172</v>
      </c>
      <c r="G33" s="122" t="s">
        <v>300</v>
      </c>
      <c r="H33" s="122" t="s">
        <v>301</v>
      </c>
      <c r="I33" s="24">
        <v>600000</v>
      </c>
      <c r="J33" s="24">
        <v>600000</v>
      </c>
      <c r="K33" s="24">
        <v>600000</v>
      </c>
      <c r="L33" s="24"/>
      <c r="M33" s="24"/>
      <c r="N33" s="24"/>
      <c r="O33" s="24"/>
      <c r="P33" s="24"/>
      <c r="Q33" s="24"/>
      <c r="R33" s="24"/>
      <c r="S33" s="24"/>
      <c r="T33" s="24"/>
      <c r="U33" s="24"/>
      <c r="V33" s="24"/>
      <c r="W33" s="24"/>
    </row>
    <row r="34" ht="18.75" customHeight="1" spans="1:23">
      <c r="A34" s="26"/>
      <c r="B34" s="26"/>
      <c r="C34" s="22" t="s">
        <v>326</v>
      </c>
      <c r="D34" s="26"/>
      <c r="E34" s="26"/>
      <c r="F34" s="26"/>
      <c r="G34" s="26"/>
      <c r="H34" s="26"/>
      <c r="I34" s="24">
        <v>200000</v>
      </c>
      <c r="J34" s="24">
        <v>200000</v>
      </c>
      <c r="K34" s="24">
        <v>200000</v>
      </c>
      <c r="L34" s="24"/>
      <c r="M34" s="24"/>
      <c r="N34" s="24"/>
      <c r="O34" s="24"/>
      <c r="P34" s="24"/>
      <c r="Q34" s="24"/>
      <c r="R34" s="24"/>
      <c r="S34" s="24"/>
      <c r="T34" s="24"/>
      <c r="U34" s="24"/>
      <c r="V34" s="24"/>
      <c r="W34" s="24"/>
    </row>
    <row r="35" ht="18.75" customHeight="1" spans="1:23">
      <c r="A35" s="122" t="s">
        <v>298</v>
      </c>
      <c r="B35" s="122" t="s">
        <v>327</v>
      </c>
      <c r="C35" s="22" t="s">
        <v>326</v>
      </c>
      <c r="D35" s="122" t="s">
        <v>70</v>
      </c>
      <c r="E35" s="122" t="s">
        <v>104</v>
      </c>
      <c r="F35" s="122" t="s">
        <v>172</v>
      </c>
      <c r="G35" s="122" t="s">
        <v>300</v>
      </c>
      <c r="H35" s="122" t="s">
        <v>301</v>
      </c>
      <c r="I35" s="24">
        <v>200000</v>
      </c>
      <c r="J35" s="24">
        <v>200000</v>
      </c>
      <c r="K35" s="24">
        <v>200000</v>
      </c>
      <c r="L35" s="24"/>
      <c r="M35" s="24"/>
      <c r="N35" s="24"/>
      <c r="O35" s="24"/>
      <c r="P35" s="24"/>
      <c r="Q35" s="24"/>
      <c r="R35" s="24"/>
      <c r="S35" s="24"/>
      <c r="T35" s="24"/>
      <c r="U35" s="24"/>
      <c r="V35" s="24"/>
      <c r="W35" s="24"/>
    </row>
    <row r="36" ht="18.75" customHeight="1" spans="1:23">
      <c r="A36" s="26"/>
      <c r="B36" s="26"/>
      <c r="C36" s="22" t="s">
        <v>328</v>
      </c>
      <c r="D36" s="26"/>
      <c r="E36" s="26"/>
      <c r="F36" s="26"/>
      <c r="G36" s="26"/>
      <c r="H36" s="26"/>
      <c r="I36" s="24">
        <v>1000000</v>
      </c>
      <c r="J36" s="24">
        <v>1000000</v>
      </c>
      <c r="K36" s="24">
        <v>1000000</v>
      </c>
      <c r="L36" s="24"/>
      <c r="M36" s="24"/>
      <c r="N36" s="24"/>
      <c r="O36" s="24"/>
      <c r="P36" s="24"/>
      <c r="Q36" s="24"/>
      <c r="R36" s="24"/>
      <c r="S36" s="24"/>
      <c r="T36" s="24"/>
      <c r="U36" s="24"/>
      <c r="V36" s="24"/>
      <c r="W36" s="24"/>
    </row>
    <row r="37" ht="18.75" customHeight="1" spans="1:23">
      <c r="A37" s="122" t="s">
        <v>329</v>
      </c>
      <c r="B37" s="122" t="s">
        <v>330</v>
      </c>
      <c r="C37" s="22" t="s">
        <v>328</v>
      </c>
      <c r="D37" s="122" t="s">
        <v>70</v>
      </c>
      <c r="E37" s="122" t="s">
        <v>102</v>
      </c>
      <c r="F37" s="122" t="s">
        <v>170</v>
      </c>
      <c r="G37" s="122" t="s">
        <v>308</v>
      </c>
      <c r="H37" s="122" t="s">
        <v>301</v>
      </c>
      <c r="I37" s="24">
        <v>1000000</v>
      </c>
      <c r="J37" s="24">
        <v>1000000</v>
      </c>
      <c r="K37" s="24">
        <v>1000000</v>
      </c>
      <c r="L37" s="24"/>
      <c r="M37" s="24"/>
      <c r="N37" s="24"/>
      <c r="O37" s="24"/>
      <c r="P37" s="24"/>
      <c r="Q37" s="24"/>
      <c r="R37" s="24"/>
      <c r="S37" s="24"/>
      <c r="T37" s="24"/>
      <c r="U37" s="24"/>
      <c r="V37" s="24"/>
      <c r="W37" s="24"/>
    </row>
    <row r="38" ht="18.75" customHeight="1" spans="1:23">
      <c r="A38" s="26"/>
      <c r="B38" s="26"/>
      <c r="C38" s="22" t="s">
        <v>331</v>
      </c>
      <c r="D38" s="26"/>
      <c r="E38" s="26"/>
      <c r="F38" s="26"/>
      <c r="G38" s="26"/>
      <c r="H38" s="26"/>
      <c r="I38" s="24">
        <v>600000</v>
      </c>
      <c r="J38" s="24">
        <v>600000</v>
      </c>
      <c r="K38" s="24">
        <v>600000</v>
      </c>
      <c r="L38" s="24"/>
      <c r="M38" s="24"/>
      <c r="N38" s="24"/>
      <c r="O38" s="24"/>
      <c r="P38" s="24"/>
      <c r="Q38" s="24"/>
      <c r="R38" s="24"/>
      <c r="S38" s="24"/>
      <c r="T38" s="24"/>
      <c r="U38" s="24"/>
      <c r="V38" s="24"/>
      <c r="W38" s="24"/>
    </row>
    <row r="39" ht="18.75" customHeight="1" spans="1:23">
      <c r="A39" s="122" t="s">
        <v>298</v>
      </c>
      <c r="B39" s="122" t="s">
        <v>332</v>
      </c>
      <c r="C39" s="22" t="s">
        <v>331</v>
      </c>
      <c r="D39" s="122" t="s">
        <v>70</v>
      </c>
      <c r="E39" s="122" t="s">
        <v>102</v>
      </c>
      <c r="F39" s="122" t="s">
        <v>170</v>
      </c>
      <c r="G39" s="122" t="s">
        <v>308</v>
      </c>
      <c r="H39" s="122" t="s">
        <v>301</v>
      </c>
      <c r="I39" s="24">
        <v>600000</v>
      </c>
      <c r="J39" s="24">
        <v>600000</v>
      </c>
      <c r="K39" s="24">
        <v>600000</v>
      </c>
      <c r="L39" s="24"/>
      <c r="M39" s="24"/>
      <c r="N39" s="24"/>
      <c r="O39" s="24"/>
      <c r="P39" s="24"/>
      <c r="Q39" s="24"/>
      <c r="R39" s="24"/>
      <c r="S39" s="24"/>
      <c r="T39" s="24"/>
      <c r="U39" s="24"/>
      <c r="V39" s="24"/>
      <c r="W39" s="24"/>
    </row>
    <row r="40" ht="18.75" customHeight="1" spans="1:23">
      <c r="A40" s="26"/>
      <c r="B40" s="26"/>
      <c r="C40" s="22" t="s">
        <v>333</v>
      </c>
      <c r="D40" s="26"/>
      <c r="E40" s="26"/>
      <c r="F40" s="26"/>
      <c r="G40" s="26"/>
      <c r="H40" s="26"/>
      <c r="I40" s="24">
        <v>100000</v>
      </c>
      <c r="J40" s="24">
        <v>100000</v>
      </c>
      <c r="K40" s="24">
        <v>100000</v>
      </c>
      <c r="L40" s="24"/>
      <c r="M40" s="24"/>
      <c r="N40" s="24"/>
      <c r="O40" s="24"/>
      <c r="P40" s="24"/>
      <c r="Q40" s="24"/>
      <c r="R40" s="24"/>
      <c r="S40" s="24"/>
      <c r="T40" s="24"/>
      <c r="U40" s="24"/>
      <c r="V40" s="24"/>
      <c r="W40" s="24"/>
    </row>
    <row r="41" ht="18.75" customHeight="1" spans="1:23">
      <c r="A41" s="122" t="s">
        <v>298</v>
      </c>
      <c r="B41" s="122" t="s">
        <v>334</v>
      </c>
      <c r="C41" s="22" t="s">
        <v>333</v>
      </c>
      <c r="D41" s="122" t="s">
        <v>70</v>
      </c>
      <c r="E41" s="122" t="s">
        <v>102</v>
      </c>
      <c r="F41" s="122" t="s">
        <v>170</v>
      </c>
      <c r="G41" s="122" t="s">
        <v>308</v>
      </c>
      <c r="H41" s="122" t="s">
        <v>301</v>
      </c>
      <c r="I41" s="24">
        <v>100000</v>
      </c>
      <c r="J41" s="24">
        <v>100000</v>
      </c>
      <c r="K41" s="24">
        <v>100000</v>
      </c>
      <c r="L41" s="24"/>
      <c r="M41" s="24"/>
      <c r="N41" s="24"/>
      <c r="O41" s="24"/>
      <c r="P41" s="24"/>
      <c r="Q41" s="24"/>
      <c r="R41" s="24"/>
      <c r="S41" s="24"/>
      <c r="T41" s="24"/>
      <c r="U41" s="24"/>
      <c r="V41" s="24"/>
      <c r="W41" s="24"/>
    </row>
    <row r="42" ht="18.75" customHeight="1" spans="1:23">
      <c r="A42" s="26"/>
      <c r="B42" s="26"/>
      <c r="C42" s="22" t="s">
        <v>335</v>
      </c>
      <c r="D42" s="26"/>
      <c r="E42" s="26"/>
      <c r="F42" s="26"/>
      <c r="G42" s="26"/>
      <c r="H42" s="26"/>
      <c r="I42" s="24">
        <v>150000</v>
      </c>
      <c r="J42" s="24">
        <v>150000</v>
      </c>
      <c r="K42" s="24">
        <v>150000</v>
      </c>
      <c r="L42" s="24"/>
      <c r="M42" s="24"/>
      <c r="N42" s="24"/>
      <c r="O42" s="24"/>
      <c r="P42" s="24"/>
      <c r="Q42" s="24"/>
      <c r="R42" s="24"/>
      <c r="S42" s="24"/>
      <c r="T42" s="24"/>
      <c r="U42" s="24"/>
      <c r="V42" s="24"/>
      <c r="W42" s="24"/>
    </row>
    <row r="43" ht="18.75" customHeight="1" spans="1:23">
      <c r="A43" s="122" t="s">
        <v>298</v>
      </c>
      <c r="B43" s="122" t="s">
        <v>336</v>
      </c>
      <c r="C43" s="22" t="s">
        <v>335</v>
      </c>
      <c r="D43" s="122" t="s">
        <v>70</v>
      </c>
      <c r="E43" s="122" t="s">
        <v>104</v>
      </c>
      <c r="F43" s="122" t="s">
        <v>172</v>
      </c>
      <c r="G43" s="122" t="s">
        <v>300</v>
      </c>
      <c r="H43" s="122" t="s">
        <v>301</v>
      </c>
      <c r="I43" s="24">
        <v>150000</v>
      </c>
      <c r="J43" s="24">
        <v>150000</v>
      </c>
      <c r="K43" s="24">
        <v>150000</v>
      </c>
      <c r="L43" s="24"/>
      <c r="M43" s="24"/>
      <c r="N43" s="24"/>
      <c r="O43" s="24"/>
      <c r="P43" s="24"/>
      <c r="Q43" s="24"/>
      <c r="R43" s="24"/>
      <c r="S43" s="24"/>
      <c r="T43" s="24"/>
      <c r="U43" s="24"/>
      <c r="V43" s="24"/>
      <c r="W43" s="24"/>
    </row>
    <row r="44" ht="18.75" customHeight="1" spans="1:23">
      <c r="A44" s="26"/>
      <c r="B44" s="26"/>
      <c r="C44" s="22" t="s">
        <v>337</v>
      </c>
      <c r="D44" s="26"/>
      <c r="E44" s="26"/>
      <c r="F44" s="26"/>
      <c r="G44" s="26"/>
      <c r="H44" s="26"/>
      <c r="I44" s="24">
        <v>100000</v>
      </c>
      <c r="J44" s="24">
        <v>100000</v>
      </c>
      <c r="K44" s="24">
        <v>100000</v>
      </c>
      <c r="L44" s="24"/>
      <c r="M44" s="24"/>
      <c r="N44" s="24"/>
      <c r="O44" s="24"/>
      <c r="P44" s="24"/>
      <c r="Q44" s="24"/>
      <c r="R44" s="24"/>
      <c r="S44" s="24"/>
      <c r="T44" s="24"/>
      <c r="U44" s="24"/>
      <c r="V44" s="24"/>
      <c r="W44" s="24"/>
    </row>
    <row r="45" ht="18.75" customHeight="1" spans="1:23">
      <c r="A45" s="122" t="s">
        <v>298</v>
      </c>
      <c r="B45" s="122" t="s">
        <v>338</v>
      </c>
      <c r="C45" s="22" t="s">
        <v>337</v>
      </c>
      <c r="D45" s="122" t="s">
        <v>70</v>
      </c>
      <c r="E45" s="122" t="s">
        <v>102</v>
      </c>
      <c r="F45" s="122" t="s">
        <v>170</v>
      </c>
      <c r="G45" s="122" t="s">
        <v>300</v>
      </c>
      <c r="H45" s="122" t="s">
        <v>301</v>
      </c>
      <c r="I45" s="24">
        <v>100000</v>
      </c>
      <c r="J45" s="24">
        <v>100000</v>
      </c>
      <c r="K45" s="24">
        <v>100000</v>
      </c>
      <c r="L45" s="24"/>
      <c r="M45" s="24"/>
      <c r="N45" s="24"/>
      <c r="O45" s="24"/>
      <c r="P45" s="24"/>
      <c r="Q45" s="24"/>
      <c r="R45" s="24"/>
      <c r="S45" s="24"/>
      <c r="T45" s="24"/>
      <c r="U45" s="24"/>
      <c r="V45" s="24"/>
      <c r="W45" s="24"/>
    </row>
    <row r="46" ht="18.75" customHeight="1" spans="1:23">
      <c r="A46" s="26"/>
      <c r="B46" s="26"/>
      <c r="C46" s="22" t="s">
        <v>339</v>
      </c>
      <c r="D46" s="26"/>
      <c r="E46" s="26"/>
      <c r="F46" s="26"/>
      <c r="G46" s="26"/>
      <c r="H46" s="26"/>
      <c r="I46" s="24">
        <v>100000</v>
      </c>
      <c r="J46" s="24">
        <v>100000</v>
      </c>
      <c r="K46" s="24">
        <v>100000</v>
      </c>
      <c r="L46" s="24"/>
      <c r="M46" s="24"/>
      <c r="N46" s="24"/>
      <c r="O46" s="24"/>
      <c r="P46" s="24"/>
      <c r="Q46" s="24"/>
      <c r="R46" s="24"/>
      <c r="S46" s="24"/>
      <c r="T46" s="24"/>
      <c r="U46" s="24"/>
      <c r="V46" s="24"/>
      <c r="W46" s="24"/>
    </row>
    <row r="47" ht="18.75" customHeight="1" spans="1:23">
      <c r="A47" s="122" t="s">
        <v>298</v>
      </c>
      <c r="B47" s="122" t="s">
        <v>340</v>
      </c>
      <c r="C47" s="22" t="s">
        <v>339</v>
      </c>
      <c r="D47" s="122" t="s">
        <v>70</v>
      </c>
      <c r="E47" s="122" t="s">
        <v>102</v>
      </c>
      <c r="F47" s="122" t="s">
        <v>170</v>
      </c>
      <c r="G47" s="122" t="s">
        <v>300</v>
      </c>
      <c r="H47" s="122" t="s">
        <v>301</v>
      </c>
      <c r="I47" s="24">
        <v>100000</v>
      </c>
      <c r="J47" s="24">
        <v>100000</v>
      </c>
      <c r="K47" s="24">
        <v>100000</v>
      </c>
      <c r="L47" s="24"/>
      <c r="M47" s="24"/>
      <c r="N47" s="24"/>
      <c r="O47" s="24"/>
      <c r="P47" s="24"/>
      <c r="Q47" s="24"/>
      <c r="R47" s="24"/>
      <c r="S47" s="24"/>
      <c r="T47" s="24"/>
      <c r="U47" s="24"/>
      <c r="V47" s="24"/>
      <c r="W47" s="24"/>
    </row>
    <row r="48" ht="18.75" customHeight="1" spans="1:23">
      <c r="A48" s="26"/>
      <c r="B48" s="26"/>
      <c r="C48" s="22" t="s">
        <v>341</v>
      </c>
      <c r="D48" s="26"/>
      <c r="E48" s="26"/>
      <c r="F48" s="26"/>
      <c r="G48" s="26"/>
      <c r="H48" s="26"/>
      <c r="I48" s="24">
        <v>150000</v>
      </c>
      <c r="J48" s="24">
        <v>150000</v>
      </c>
      <c r="K48" s="24">
        <v>150000</v>
      </c>
      <c r="L48" s="24"/>
      <c r="M48" s="24"/>
      <c r="N48" s="24"/>
      <c r="O48" s="24"/>
      <c r="P48" s="24"/>
      <c r="Q48" s="24"/>
      <c r="R48" s="24"/>
      <c r="S48" s="24"/>
      <c r="T48" s="24"/>
      <c r="U48" s="24"/>
      <c r="V48" s="24"/>
      <c r="W48" s="24"/>
    </row>
    <row r="49" ht="18.75" customHeight="1" spans="1:23">
      <c r="A49" s="122" t="s">
        <v>298</v>
      </c>
      <c r="B49" s="122" t="s">
        <v>342</v>
      </c>
      <c r="C49" s="22" t="s">
        <v>341</v>
      </c>
      <c r="D49" s="122" t="s">
        <v>70</v>
      </c>
      <c r="E49" s="122" t="s">
        <v>102</v>
      </c>
      <c r="F49" s="122" t="s">
        <v>170</v>
      </c>
      <c r="G49" s="122" t="s">
        <v>300</v>
      </c>
      <c r="H49" s="122" t="s">
        <v>301</v>
      </c>
      <c r="I49" s="24">
        <v>150000</v>
      </c>
      <c r="J49" s="24">
        <v>150000</v>
      </c>
      <c r="K49" s="24">
        <v>150000</v>
      </c>
      <c r="L49" s="24"/>
      <c r="M49" s="24"/>
      <c r="N49" s="24"/>
      <c r="O49" s="24"/>
      <c r="P49" s="24"/>
      <c r="Q49" s="24"/>
      <c r="R49" s="24"/>
      <c r="S49" s="24"/>
      <c r="T49" s="24"/>
      <c r="U49" s="24"/>
      <c r="V49" s="24"/>
      <c r="W49" s="24"/>
    </row>
    <row r="50" ht="18.75" customHeight="1" spans="1:23">
      <c r="A50" s="26"/>
      <c r="B50" s="26"/>
      <c r="C50" s="22" t="s">
        <v>343</v>
      </c>
      <c r="D50" s="26"/>
      <c r="E50" s="26"/>
      <c r="F50" s="26"/>
      <c r="G50" s="26"/>
      <c r="H50" s="26"/>
      <c r="I50" s="24">
        <v>100000</v>
      </c>
      <c r="J50" s="24">
        <v>100000</v>
      </c>
      <c r="K50" s="24">
        <v>100000</v>
      </c>
      <c r="L50" s="24"/>
      <c r="M50" s="24"/>
      <c r="N50" s="24"/>
      <c r="O50" s="24"/>
      <c r="P50" s="24"/>
      <c r="Q50" s="24"/>
      <c r="R50" s="24"/>
      <c r="S50" s="24"/>
      <c r="T50" s="24"/>
      <c r="U50" s="24"/>
      <c r="V50" s="24"/>
      <c r="W50" s="24"/>
    </row>
    <row r="51" ht="18.75" customHeight="1" spans="1:23">
      <c r="A51" s="122" t="s">
        <v>298</v>
      </c>
      <c r="B51" s="122" t="s">
        <v>344</v>
      </c>
      <c r="C51" s="22" t="s">
        <v>343</v>
      </c>
      <c r="D51" s="122" t="s">
        <v>70</v>
      </c>
      <c r="E51" s="122" t="s">
        <v>102</v>
      </c>
      <c r="F51" s="122" t="s">
        <v>170</v>
      </c>
      <c r="G51" s="122" t="s">
        <v>300</v>
      </c>
      <c r="H51" s="122" t="s">
        <v>301</v>
      </c>
      <c r="I51" s="24">
        <v>100000</v>
      </c>
      <c r="J51" s="24">
        <v>100000</v>
      </c>
      <c r="K51" s="24">
        <v>100000</v>
      </c>
      <c r="L51" s="24"/>
      <c r="M51" s="24"/>
      <c r="N51" s="24"/>
      <c r="O51" s="24"/>
      <c r="P51" s="24"/>
      <c r="Q51" s="24"/>
      <c r="R51" s="24"/>
      <c r="S51" s="24"/>
      <c r="T51" s="24"/>
      <c r="U51" s="24"/>
      <c r="V51" s="24"/>
      <c r="W51" s="24"/>
    </row>
    <row r="52" ht="18.75" customHeight="1" spans="1:23">
      <c r="A52" s="26"/>
      <c r="B52" s="26"/>
      <c r="C52" s="22" t="s">
        <v>345</v>
      </c>
      <c r="D52" s="26"/>
      <c r="E52" s="26"/>
      <c r="F52" s="26"/>
      <c r="G52" s="26"/>
      <c r="H52" s="26"/>
      <c r="I52" s="24">
        <v>1000000</v>
      </c>
      <c r="J52" s="24">
        <v>1000000</v>
      </c>
      <c r="K52" s="24">
        <v>1000000</v>
      </c>
      <c r="L52" s="24"/>
      <c r="M52" s="24"/>
      <c r="N52" s="24"/>
      <c r="O52" s="24"/>
      <c r="P52" s="24"/>
      <c r="Q52" s="24"/>
      <c r="R52" s="24"/>
      <c r="S52" s="24"/>
      <c r="T52" s="24"/>
      <c r="U52" s="24"/>
      <c r="V52" s="24"/>
      <c r="W52" s="24"/>
    </row>
    <row r="53" ht="18.75" customHeight="1" spans="1:23">
      <c r="A53" s="122" t="s">
        <v>298</v>
      </c>
      <c r="B53" s="122" t="s">
        <v>346</v>
      </c>
      <c r="C53" s="22" t="s">
        <v>345</v>
      </c>
      <c r="D53" s="122" t="s">
        <v>70</v>
      </c>
      <c r="E53" s="122" t="s">
        <v>102</v>
      </c>
      <c r="F53" s="122" t="s">
        <v>170</v>
      </c>
      <c r="G53" s="122" t="s">
        <v>300</v>
      </c>
      <c r="H53" s="122" t="s">
        <v>301</v>
      </c>
      <c r="I53" s="24">
        <v>1000000</v>
      </c>
      <c r="J53" s="24">
        <v>1000000</v>
      </c>
      <c r="K53" s="24">
        <v>1000000</v>
      </c>
      <c r="L53" s="24"/>
      <c r="M53" s="24"/>
      <c r="N53" s="24"/>
      <c r="O53" s="24"/>
      <c r="P53" s="24"/>
      <c r="Q53" s="24"/>
      <c r="R53" s="24"/>
      <c r="S53" s="24"/>
      <c r="T53" s="24"/>
      <c r="U53" s="24"/>
      <c r="V53" s="24"/>
      <c r="W53" s="24"/>
    </row>
    <row r="54" ht="18.75" customHeight="1" spans="1:23">
      <c r="A54" s="26"/>
      <c r="B54" s="26"/>
      <c r="C54" s="22" t="s">
        <v>347</v>
      </c>
      <c r="D54" s="26"/>
      <c r="E54" s="26"/>
      <c r="F54" s="26"/>
      <c r="G54" s="26"/>
      <c r="H54" s="26"/>
      <c r="I54" s="24">
        <v>500000</v>
      </c>
      <c r="J54" s="24">
        <v>500000</v>
      </c>
      <c r="K54" s="24">
        <v>500000</v>
      </c>
      <c r="L54" s="24"/>
      <c r="M54" s="24"/>
      <c r="N54" s="24"/>
      <c r="O54" s="24"/>
      <c r="P54" s="24"/>
      <c r="Q54" s="24"/>
      <c r="R54" s="24"/>
      <c r="S54" s="24"/>
      <c r="T54" s="24"/>
      <c r="U54" s="24"/>
      <c r="V54" s="24"/>
      <c r="W54" s="24"/>
    </row>
    <row r="55" ht="18.75" customHeight="1" spans="1:23">
      <c r="A55" s="122" t="s">
        <v>298</v>
      </c>
      <c r="B55" s="122" t="s">
        <v>348</v>
      </c>
      <c r="C55" s="22" t="s">
        <v>347</v>
      </c>
      <c r="D55" s="122" t="s">
        <v>70</v>
      </c>
      <c r="E55" s="122" t="s">
        <v>102</v>
      </c>
      <c r="F55" s="122" t="s">
        <v>170</v>
      </c>
      <c r="G55" s="122" t="s">
        <v>300</v>
      </c>
      <c r="H55" s="122" t="s">
        <v>301</v>
      </c>
      <c r="I55" s="24">
        <v>500000</v>
      </c>
      <c r="J55" s="24">
        <v>500000</v>
      </c>
      <c r="K55" s="24">
        <v>500000</v>
      </c>
      <c r="L55" s="24"/>
      <c r="M55" s="24"/>
      <c r="N55" s="24"/>
      <c r="O55" s="24"/>
      <c r="P55" s="24"/>
      <c r="Q55" s="24"/>
      <c r="R55" s="24"/>
      <c r="S55" s="24"/>
      <c r="T55" s="24"/>
      <c r="U55" s="24"/>
      <c r="V55" s="24"/>
      <c r="W55" s="24"/>
    </row>
    <row r="56" ht="18.75" customHeight="1" spans="1:23">
      <c r="A56" s="26"/>
      <c r="B56" s="26"/>
      <c r="C56" s="22" t="s">
        <v>349</v>
      </c>
      <c r="D56" s="26"/>
      <c r="E56" s="26"/>
      <c r="F56" s="26"/>
      <c r="G56" s="26"/>
      <c r="H56" s="26"/>
      <c r="I56" s="24">
        <v>750000</v>
      </c>
      <c r="J56" s="24">
        <v>750000</v>
      </c>
      <c r="K56" s="24">
        <v>750000</v>
      </c>
      <c r="L56" s="24"/>
      <c r="M56" s="24"/>
      <c r="N56" s="24"/>
      <c r="O56" s="24"/>
      <c r="P56" s="24"/>
      <c r="Q56" s="24"/>
      <c r="R56" s="24"/>
      <c r="S56" s="24"/>
      <c r="T56" s="24"/>
      <c r="U56" s="24"/>
      <c r="V56" s="24"/>
      <c r="W56" s="24"/>
    </row>
    <row r="57" ht="18.75" customHeight="1" spans="1:23">
      <c r="A57" s="122" t="s">
        <v>298</v>
      </c>
      <c r="B57" s="122" t="s">
        <v>350</v>
      </c>
      <c r="C57" s="22" t="s">
        <v>349</v>
      </c>
      <c r="D57" s="122" t="s">
        <v>70</v>
      </c>
      <c r="E57" s="122" t="s">
        <v>102</v>
      </c>
      <c r="F57" s="122" t="s">
        <v>170</v>
      </c>
      <c r="G57" s="122" t="s">
        <v>300</v>
      </c>
      <c r="H57" s="122" t="s">
        <v>301</v>
      </c>
      <c r="I57" s="24">
        <v>750000</v>
      </c>
      <c r="J57" s="24">
        <v>750000</v>
      </c>
      <c r="K57" s="24">
        <v>750000</v>
      </c>
      <c r="L57" s="24"/>
      <c r="M57" s="24"/>
      <c r="N57" s="24"/>
      <c r="O57" s="24"/>
      <c r="P57" s="24"/>
      <c r="Q57" s="24"/>
      <c r="R57" s="24"/>
      <c r="S57" s="24"/>
      <c r="T57" s="24"/>
      <c r="U57" s="24"/>
      <c r="V57" s="24"/>
      <c r="W57" s="24"/>
    </row>
    <row r="58" ht="18.75" customHeight="1" spans="1:23">
      <c r="A58" s="26"/>
      <c r="B58" s="26"/>
      <c r="C58" s="22" t="s">
        <v>351</v>
      </c>
      <c r="D58" s="26"/>
      <c r="E58" s="26"/>
      <c r="F58" s="26"/>
      <c r="G58" s="26"/>
      <c r="H58" s="26"/>
      <c r="I58" s="24">
        <v>300000</v>
      </c>
      <c r="J58" s="24">
        <v>300000</v>
      </c>
      <c r="K58" s="24">
        <v>300000</v>
      </c>
      <c r="L58" s="24"/>
      <c r="M58" s="24"/>
      <c r="N58" s="24"/>
      <c r="O58" s="24"/>
      <c r="P58" s="24"/>
      <c r="Q58" s="24"/>
      <c r="R58" s="24"/>
      <c r="S58" s="24"/>
      <c r="T58" s="24"/>
      <c r="U58" s="24"/>
      <c r="V58" s="24"/>
      <c r="W58" s="24"/>
    </row>
    <row r="59" ht="18.75" customHeight="1" spans="1:23">
      <c r="A59" s="122" t="s">
        <v>298</v>
      </c>
      <c r="B59" s="122" t="s">
        <v>352</v>
      </c>
      <c r="C59" s="22" t="s">
        <v>351</v>
      </c>
      <c r="D59" s="122" t="s">
        <v>70</v>
      </c>
      <c r="E59" s="122" t="s">
        <v>102</v>
      </c>
      <c r="F59" s="122" t="s">
        <v>170</v>
      </c>
      <c r="G59" s="122" t="s">
        <v>308</v>
      </c>
      <c r="H59" s="122" t="s">
        <v>301</v>
      </c>
      <c r="I59" s="24">
        <v>300000</v>
      </c>
      <c r="J59" s="24">
        <v>300000</v>
      </c>
      <c r="K59" s="24">
        <v>300000</v>
      </c>
      <c r="L59" s="24"/>
      <c r="M59" s="24"/>
      <c r="N59" s="24"/>
      <c r="O59" s="24"/>
      <c r="P59" s="24"/>
      <c r="Q59" s="24"/>
      <c r="R59" s="24"/>
      <c r="S59" s="24"/>
      <c r="T59" s="24"/>
      <c r="U59" s="24"/>
      <c r="V59" s="24"/>
      <c r="W59" s="24"/>
    </row>
    <row r="60" ht="18.75" customHeight="1" spans="1:23">
      <c r="A60" s="26"/>
      <c r="B60" s="26"/>
      <c r="C60" s="22" t="s">
        <v>353</v>
      </c>
      <c r="D60" s="26"/>
      <c r="E60" s="26"/>
      <c r="F60" s="26"/>
      <c r="G60" s="26"/>
      <c r="H60" s="26"/>
      <c r="I60" s="24">
        <v>500000</v>
      </c>
      <c r="J60" s="24">
        <v>500000</v>
      </c>
      <c r="K60" s="24">
        <v>500000</v>
      </c>
      <c r="L60" s="24"/>
      <c r="M60" s="24"/>
      <c r="N60" s="24"/>
      <c r="O60" s="24"/>
      <c r="P60" s="24"/>
      <c r="Q60" s="24"/>
      <c r="R60" s="24"/>
      <c r="S60" s="24"/>
      <c r="T60" s="24"/>
      <c r="U60" s="24"/>
      <c r="V60" s="24"/>
      <c r="W60" s="24"/>
    </row>
    <row r="61" ht="18.75" customHeight="1" spans="1:23">
      <c r="A61" s="122" t="s">
        <v>298</v>
      </c>
      <c r="B61" s="122" t="s">
        <v>354</v>
      </c>
      <c r="C61" s="22" t="s">
        <v>353</v>
      </c>
      <c r="D61" s="122" t="s">
        <v>70</v>
      </c>
      <c r="E61" s="122" t="s">
        <v>102</v>
      </c>
      <c r="F61" s="122" t="s">
        <v>170</v>
      </c>
      <c r="G61" s="122" t="s">
        <v>300</v>
      </c>
      <c r="H61" s="122" t="s">
        <v>301</v>
      </c>
      <c r="I61" s="24">
        <v>500000</v>
      </c>
      <c r="J61" s="24">
        <v>500000</v>
      </c>
      <c r="K61" s="24">
        <v>500000</v>
      </c>
      <c r="L61" s="24"/>
      <c r="M61" s="24"/>
      <c r="N61" s="24"/>
      <c r="O61" s="24"/>
      <c r="P61" s="24"/>
      <c r="Q61" s="24"/>
      <c r="R61" s="24"/>
      <c r="S61" s="24"/>
      <c r="T61" s="24"/>
      <c r="U61" s="24"/>
      <c r="V61" s="24"/>
      <c r="W61" s="24"/>
    </row>
    <row r="62" ht="18.75" customHeight="1" spans="1:23">
      <c r="A62" s="26"/>
      <c r="B62" s="26"/>
      <c r="C62" s="22" t="s">
        <v>355</v>
      </c>
      <c r="D62" s="26"/>
      <c r="E62" s="26"/>
      <c r="F62" s="26"/>
      <c r="G62" s="26"/>
      <c r="H62" s="26"/>
      <c r="I62" s="24">
        <v>1560000</v>
      </c>
      <c r="J62" s="24">
        <v>1560000</v>
      </c>
      <c r="K62" s="24">
        <v>1560000</v>
      </c>
      <c r="L62" s="24"/>
      <c r="M62" s="24"/>
      <c r="N62" s="24"/>
      <c r="O62" s="24"/>
      <c r="P62" s="24"/>
      <c r="Q62" s="24"/>
      <c r="R62" s="24"/>
      <c r="S62" s="24"/>
      <c r="T62" s="24"/>
      <c r="U62" s="24"/>
      <c r="V62" s="24"/>
      <c r="W62" s="24"/>
    </row>
    <row r="63" ht="18.75" customHeight="1" spans="1:23">
      <c r="A63" s="122" t="s">
        <v>298</v>
      </c>
      <c r="B63" s="122" t="s">
        <v>356</v>
      </c>
      <c r="C63" s="22" t="s">
        <v>355</v>
      </c>
      <c r="D63" s="122" t="s">
        <v>70</v>
      </c>
      <c r="E63" s="122" t="s">
        <v>102</v>
      </c>
      <c r="F63" s="122" t="s">
        <v>170</v>
      </c>
      <c r="G63" s="122" t="s">
        <v>300</v>
      </c>
      <c r="H63" s="122" t="s">
        <v>301</v>
      </c>
      <c r="I63" s="24">
        <v>1560000</v>
      </c>
      <c r="J63" s="24">
        <v>1560000</v>
      </c>
      <c r="K63" s="24">
        <v>1560000</v>
      </c>
      <c r="L63" s="24"/>
      <c r="M63" s="24"/>
      <c r="N63" s="24"/>
      <c r="O63" s="24"/>
      <c r="P63" s="24"/>
      <c r="Q63" s="24"/>
      <c r="R63" s="24"/>
      <c r="S63" s="24"/>
      <c r="T63" s="24"/>
      <c r="U63" s="24"/>
      <c r="V63" s="24"/>
      <c r="W63" s="24"/>
    </row>
    <row r="64" ht="18.75" customHeight="1" spans="1:23">
      <c r="A64" s="26"/>
      <c r="B64" s="26"/>
      <c r="C64" s="22" t="s">
        <v>357</v>
      </c>
      <c r="D64" s="26"/>
      <c r="E64" s="26"/>
      <c r="F64" s="26"/>
      <c r="G64" s="26"/>
      <c r="H64" s="26"/>
      <c r="I64" s="24">
        <v>5830913.9</v>
      </c>
      <c r="J64" s="24">
        <v>5830913.9</v>
      </c>
      <c r="K64" s="24">
        <v>5830913.9</v>
      </c>
      <c r="L64" s="24"/>
      <c r="M64" s="24"/>
      <c r="N64" s="24"/>
      <c r="O64" s="24"/>
      <c r="P64" s="24"/>
      <c r="Q64" s="24"/>
      <c r="R64" s="24"/>
      <c r="S64" s="24"/>
      <c r="T64" s="24"/>
      <c r="U64" s="24"/>
      <c r="V64" s="24"/>
      <c r="W64" s="24"/>
    </row>
    <row r="65" ht="18.75" customHeight="1" spans="1:23">
      <c r="A65" s="122" t="s">
        <v>298</v>
      </c>
      <c r="B65" s="122" t="s">
        <v>358</v>
      </c>
      <c r="C65" s="22" t="s">
        <v>357</v>
      </c>
      <c r="D65" s="122" t="s">
        <v>70</v>
      </c>
      <c r="E65" s="122" t="s">
        <v>102</v>
      </c>
      <c r="F65" s="122" t="s">
        <v>170</v>
      </c>
      <c r="G65" s="122" t="s">
        <v>300</v>
      </c>
      <c r="H65" s="122" t="s">
        <v>301</v>
      </c>
      <c r="I65" s="24">
        <v>5830913.9</v>
      </c>
      <c r="J65" s="24">
        <v>5830913.9</v>
      </c>
      <c r="K65" s="24">
        <v>5830913.9</v>
      </c>
      <c r="L65" s="24"/>
      <c r="M65" s="24"/>
      <c r="N65" s="24"/>
      <c r="O65" s="24"/>
      <c r="P65" s="24"/>
      <c r="Q65" s="24"/>
      <c r="R65" s="24"/>
      <c r="S65" s="24"/>
      <c r="T65" s="24"/>
      <c r="U65" s="24"/>
      <c r="V65" s="24"/>
      <c r="W65" s="24"/>
    </row>
    <row r="66" ht="18.75" customHeight="1" spans="1:23">
      <c r="A66" s="26"/>
      <c r="B66" s="26"/>
      <c r="C66" s="22" t="s">
        <v>359</v>
      </c>
      <c r="D66" s="26"/>
      <c r="E66" s="26"/>
      <c r="F66" s="26"/>
      <c r="G66" s="26"/>
      <c r="H66" s="26"/>
      <c r="I66" s="24">
        <v>458077.85</v>
      </c>
      <c r="J66" s="24">
        <v>458077.85</v>
      </c>
      <c r="K66" s="24">
        <v>458077.85</v>
      </c>
      <c r="L66" s="24"/>
      <c r="M66" s="24"/>
      <c r="N66" s="24"/>
      <c r="O66" s="24"/>
      <c r="P66" s="24"/>
      <c r="Q66" s="24"/>
      <c r="R66" s="24"/>
      <c r="S66" s="24"/>
      <c r="T66" s="24"/>
      <c r="U66" s="24"/>
      <c r="V66" s="24"/>
      <c r="W66" s="24"/>
    </row>
    <row r="67" ht="18.75" customHeight="1" spans="1:23">
      <c r="A67" s="122" t="s">
        <v>298</v>
      </c>
      <c r="B67" s="122" t="s">
        <v>360</v>
      </c>
      <c r="C67" s="22" t="s">
        <v>359</v>
      </c>
      <c r="D67" s="122" t="s">
        <v>70</v>
      </c>
      <c r="E67" s="122" t="s">
        <v>106</v>
      </c>
      <c r="F67" s="122" t="s">
        <v>174</v>
      </c>
      <c r="G67" s="122" t="s">
        <v>282</v>
      </c>
      <c r="H67" s="122" t="s">
        <v>283</v>
      </c>
      <c r="I67" s="24">
        <v>458077.85</v>
      </c>
      <c r="J67" s="24">
        <v>458077.85</v>
      </c>
      <c r="K67" s="24">
        <v>458077.85</v>
      </c>
      <c r="L67" s="24"/>
      <c r="M67" s="24"/>
      <c r="N67" s="24"/>
      <c r="O67" s="24"/>
      <c r="P67" s="24"/>
      <c r="Q67" s="24"/>
      <c r="R67" s="24"/>
      <c r="S67" s="24"/>
      <c r="T67" s="24"/>
      <c r="U67" s="24"/>
      <c r="V67" s="24"/>
      <c r="W67" s="24"/>
    </row>
    <row r="68" ht="18.75" customHeight="1" spans="1:23">
      <c r="A68" s="26"/>
      <c r="B68" s="26"/>
      <c r="C68" s="22" t="s">
        <v>361</v>
      </c>
      <c r="D68" s="26"/>
      <c r="E68" s="26"/>
      <c r="F68" s="26"/>
      <c r="G68" s="26"/>
      <c r="H68" s="26"/>
      <c r="I68" s="24">
        <v>300000</v>
      </c>
      <c r="J68" s="24">
        <v>300000</v>
      </c>
      <c r="K68" s="24">
        <v>300000</v>
      </c>
      <c r="L68" s="24"/>
      <c r="M68" s="24"/>
      <c r="N68" s="24"/>
      <c r="O68" s="24"/>
      <c r="P68" s="24"/>
      <c r="Q68" s="24"/>
      <c r="R68" s="24"/>
      <c r="S68" s="24"/>
      <c r="T68" s="24"/>
      <c r="U68" s="24"/>
      <c r="V68" s="24"/>
      <c r="W68" s="24"/>
    </row>
    <row r="69" ht="18.75" customHeight="1" spans="1:23">
      <c r="A69" s="122" t="s">
        <v>298</v>
      </c>
      <c r="B69" s="122" t="s">
        <v>362</v>
      </c>
      <c r="C69" s="22" t="s">
        <v>361</v>
      </c>
      <c r="D69" s="122" t="s">
        <v>70</v>
      </c>
      <c r="E69" s="122" t="s">
        <v>102</v>
      </c>
      <c r="F69" s="122" t="s">
        <v>170</v>
      </c>
      <c r="G69" s="122" t="s">
        <v>300</v>
      </c>
      <c r="H69" s="122" t="s">
        <v>301</v>
      </c>
      <c r="I69" s="24">
        <v>300000</v>
      </c>
      <c r="J69" s="24">
        <v>300000</v>
      </c>
      <c r="K69" s="24">
        <v>300000</v>
      </c>
      <c r="L69" s="24"/>
      <c r="M69" s="24"/>
      <c r="N69" s="24"/>
      <c r="O69" s="24"/>
      <c r="P69" s="24"/>
      <c r="Q69" s="24"/>
      <c r="R69" s="24"/>
      <c r="S69" s="24"/>
      <c r="T69" s="24"/>
      <c r="U69" s="24"/>
      <c r="V69" s="24"/>
      <c r="W69" s="24"/>
    </row>
    <row r="70" ht="18.75" customHeight="1" spans="1:23">
      <c r="A70" s="26"/>
      <c r="B70" s="26"/>
      <c r="C70" s="22" t="s">
        <v>363</v>
      </c>
      <c r="D70" s="26"/>
      <c r="E70" s="26"/>
      <c r="F70" s="26"/>
      <c r="G70" s="26"/>
      <c r="H70" s="26"/>
      <c r="I70" s="24">
        <v>500000</v>
      </c>
      <c r="J70" s="24">
        <v>500000</v>
      </c>
      <c r="K70" s="24">
        <v>500000</v>
      </c>
      <c r="L70" s="24"/>
      <c r="M70" s="24"/>
      <c r="N70" s="24"/>
      <c r="O70" s="24"/>
      <c r="P70" s="24"/>
      <c r="Q70" s="24"/>
      <c r="R70" s="24"/>
      <c r="S70" s="24"/>
      <c r="T70" s="24"/>
      <c r="U70" s="24"/>
      <c r="V70" s="24"/>
      <c r="W70" s="24"/>
    </row>
    <row r="71" ht="18.75" customHeight="1" spans="1:23">
      <c r="A71" s="122" t="s">
        <v>298</v>
      </c>
      <c r="B71" s="122" t="s">
        <v>364</v>
      </c>
      <c r="C71" s="22" t="s">
        <v>363</v>
      </c>
      <c r="D71" s="122" t="s">
        <v>70</v>
      </c>
      <c r="E71" s="122" t="s">
        <v>102</v>
      </c>
      <c r="F71" s="122" t="s">
        <v>170</v>
      </c>
      <c r="G71" s="122" t="s">
        <v>300</v>
      </c>
      <c r="H71" s="122" t="s">
        <v>301</v>
      </c>
      <c r="I71" s="24">
        <v>500000</v>
      </c>
      <c r="J71" s="24">
        <v>500000</v>
      </c>
      <c r="K71" s="24">
        <v>500000</v>
      </c>
      <c r="L71" s="24"/>
      <c r="M71" s="24"/>
      <c r="N71" s="24"/>
      <c r="O71" s="24"/>
      <c r="P71" s="24"/>
      <c r="Q71" s="24"/>
      <c r="R71" s="24"/>
      <c r="S71" s="24"/>
      <c r="T71" s="24"/>
      <c r="U71" s="24"/>
      <c r="V71" s="24"/>
      <c r="W71" s="24"/>
    </row>
    <row r="72" ht="18.75" customHeight="1" spans="1:23">
      <c r="A72" s="26"/>
      <c r="B72" s="26"/>
      <c r="C72" s="22" t="s">
        <v>365</v>
      </c>
      <c r="D72" s="26"/>
      <c r="E72" s="26"/>
      <c r="F72" s="26"/>
      <c r="G72" s="26"/>
      <c r="H72" s="26"/>
      <c r="I72" s="24">
        <v>160000</v>
      </c>
      <c r="J72" s="24">
        <v>160000</v>
      </c>
      <c r="K72" s="24">
        <v>160000</v>
      </c>
      <c r="L72" s="24"/>
      <c r="M72" s="24"/>
      <c r="N72" s="24"/>
      <c r="O72" s="24"/>
      <c r="P72" s="24"/>
      <c r="Q72" s="24"/>
      <c r="R72" s="24"/>
      <c r="S72" s="24"/>
      <c r="T72" s="24"/>
      <c r="U72" s="24"/>
      <c r="V72" s="24"/>
      <c r="W72" s="24"/>
    </row>
    <row r="73" ht="18.75" customHeight="1" spans="1:23">
      <c r="A73" s="122" t="s">
        <v>298</v>
      </c>
      <c r="B73" s="122" t="s">
        <v>366</v>
      </c>
      <c r="C73" s="22" t="s">
        <v>365</v>
      </c>
      <c r="D73" s="122" t="s">
        <v>70</v>
      </c>
      <c r="E73" s="122" t="s">
        <v>102</v>
      </c>
      <c r="F73" s="122" t="s">
        <v>170</v>
      </c>
      <c r="G73" s="122" t="s">
        <v>300</v>
      </c>
      <c r="H73" s="122" t="s">
        <v>301</v>
      </c>
      <c r="I73" s="24">
        <v>160000</v>
      </c>
      <c r="J73" s="24">
        <v>160000</v>
      </c>
      <c r="K73" s="24">
        <v>160000</v>
      </c>
      <c r="L73" s="24"/>
      <c r="M73" s="24"/>
      <c r="N73" s="24"/>
      <c r="O73" s="24"/>
      <c r="P73" s="24"/>
      <c r="Q73" s="24"/>
      <c r="R73" s="24"/>
      <c r="S73" s="24"/>
      <c r="T73" s="24"/>
      <c r="U73" s="24"/>
      <c r="V73" s="24"/>
      <c r="W73" s="24"/>
    </row>
    <row r="74" ht="18.75" customHeight="1" spans="1:23">
      <c r="A74" s="26"/>
      <c r="B74" s="26"/>
      <c r="C74" s="22" t="s">
        <v>367</v>
      </c>
      <c r="D74" s="26"/>
      <c r="E74" s="26"/>
      <c r="F74" s="26"/>
      <c r="G74" s="26"/>
      <c r="H74" s="26"/>
      <c r="I74" s="24">
        <v>500000</v>
      </c>
      <c r="J74" s="24">
        <v>500000</v>
      </c>
      <c r="K74" s="24">
        <v>500000</v>
      </c>
      <c r="L74" s="24"/>
      <c r="M74" s="24"/>
      <c r="N74" s="24"/>
      <c r="O74" s="24"/>
      <c r="P74" s="24"/>
      <c r="Q74" s="24"/>
      <c r="R74" s="24"/>
      <c r="S74" s="24"/>
      <c r="T74" s="24"/>
      <c r="U74" s="24"/>
      <c r="V74" s="24"/>
      <c r="W74" s="24"/>
    </row>
    <row r="75" ht="18.75" customHeight="1" spans="1:23">
      <c r="A75" s="122" t="s">
        <v>298</v>
      </c>
      <c r="B75" s="122" t="s">
        <v>368</v>
      </c>
      <c r="C75" s="22" t="s">
        <v>367</v>
      </c>
      <c r="D75" s="122" t="s">
        <v>70</v>
      </c>
      <c r="E75" s="122" t="s">
        <v>102</v>
      </c>
      <c r="F75" s="122" t="s">
        <v>170</v>
      </c>
      <c r="G75" s="122" t="s">
        <v>300</v>
      </c>
      <c r="H75" s="122" t="s">
        <v>301</v>
      </c>
      <c r="I75" s="24">
        <v>500000</v>
      </c>
      <c r="J75" s="24">
        <v>500000</v>
      </c>
      <c r="K75" s="24">
        <v>500000</v>
      </c>
      <c r="L75" s="24"/>
      <c r="M75" s="24"/>
      <c r="N75" s="24"/>
      <c r="O75" s="24"/>
      <c r="P75" s="24"/>
      <c r="Q75" s="24"/>
      <c r="R75" s="24"/>
      <c r="S75" s="24"/>
      <c r="T75" s="24"/>
      <c r="U75" s="24"/>
      <c r="V75" s="24"/>
      <c r="W75" s="24"/>
    </row>
    <row r="76" ht="18.75" customHeight="1" spans="1:23">
      <c r="A76" s="36" t="s">
        <v>111</v>
      </c>
      <c r="B76" s="37"/>
      <c r="C76" s="37"/>
      <c r="D76" s="37"/>
      <c r="E76" s="37"/>
      <c r="F76" s="37"/>
      <c r="G76" s="37"/>
      <c r="H76" s="38"/>
      <c r="I76" s="24">
        <v>18601091.75</v>
      </c>
      <c r="J76" s="24">
        <v>18601091.75</v>
      </c>
      <c r="K76" s="24">
        <v>18601091.75</v>
      </c>
      <c r="L76" s="24"/>
      <c r="M76" s="24"/>
      <c r="N76" s="24"/>
      <c r="O76" s="24"/>
      <c r="P76" s="24"/>
      <c r="Q76" s="24"/>
      <c r="R76" s="24"/>
      <c r="S76" s="24"/>
      <c r="T76" s="24"/>
      <c r="U76" s="24"/>
      <c r="V76" s="24"/>
      <c r="W76" s="24"/>
    </row>
  </sheetData>
  <mergeCells count="28">
    <mergeCell ref="A3:W3"/>
    <mergeCell ref="A4:H4"/>
    <mergeCell ref="J5:M5"/>
    <mergeCell ref="N5:P5"/>
    <mergeCell ref="R5:W5"/>
    <mergeCell ref="A76:H7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258"/>
  <sheetViews>
    <sheetView showZeros="0" workbookViewId="0">
      <pane ySplit="1" topLeftCell="A257" activePane="bottomLeft" state="frozen"/>
      <selection/>
      <selection pane="bottomLeft" activeCell="B205" sqref="B205:B212"/>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369</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"单位名称："&amp;"耿马傣族佤族自治县水务局"</f>
        <v>单位名称：耿马傣族佤族自治县水务局</v>
      </c>
      <c r="B4" s="4"/>
      <c r="C4" s="4"/>
      <c r="D4" s="4"/>
      <c r="E4" s="4"/>
      <c r="F4" s="54"/>
      <c r="G4" s="4"/>
      <c r="H4" s="54"/>
    </row>
    <row r="5" ht="18.75" customHeight="1" spans="1:10">
      <c r="A5" s="48" t="s">
        <v>370</v>
      </c>
      <c r="B5" s="48" t="s">
        <v>371</v>
      </c>
      <c r="C5" s="48" t="s">
        <v>372</v>
      </c>
      <c r="D5" s="48" t="s">
        <v>373</v>
      </c>
      <c r="E5" s="48" t="s">
        <v>374</v>
      </c>
      <c r="F5" s="55" t="s">
        <v>375</v>
      </c>
      <c r="G5" s="48" t="s">
        <v>376</v>
      </c>
      <c r="H5" s="55" t="s">
        <v>377</v>
      </c>
      <c r="I5" s="55" t="s">
        <v>378</v>
      </c>
      <c r="J5" s="48" t="s">
        <v>379</v>
      </c>
    </row>
    <row r="6" ht="18.75" customHeight="1" spans="1:10">
      <c r="A6" s="118">
        <v>1</v>
      </c>
      <c r="B6" s="118">
        <v>2</v>
      </c>
      <c r="C6" s="118">
        <v>3</v>
      </c>
      <c r="D6" s="118">
        <v>4</v>
      </c>
      <c r="E6" s="118">
        <v>5</v>
      </c>
      <c r="F6" s="118">
        <v>6</v>
      </c>
      <c r="G6" s="118">
        <v>7</v>
      </c>
      <c r="H6" s="118">
        <v>8</v>
      </c>
      <c r="I6" s="118">
        <v>9</v>
      </c>
      <c r="J6" s="118">
        <v>10</v>
      </c>
    </row>
    <row r="7" ht="18.75" customHeight="1" spans="1:10">
      <c r="A7" s="35" t="s">
        <v>70</v>
      </c>
      <c r="B7" s="49"/>
      <c r="C7" s="49"/>
      <c r="D7" s="49"/>
      <c r="E7" s="56"/>
      <c r="F7" s="57"/>
      <c r="G7" s="56"/>
      <c r="H7" s="57"/>
      <c r="I7" s="57"/>
      <c r="J7" s="56"/>
    </row>
    <row r="8" ht="18.75" customHeight="1" spans="1:10">
      <c r="A8" s="119" t="s">
        <v>70</v>
      </c>
      <c r="B8" s="22"/>
      <c r="C8" s="22"/>
      <c r="D8" s="22"/>
      <c r="E8" s="35"/>
      <c r="F8" s="22"/>
      <c r="G8" s="35"/>
      <c r="H8" s="22"/>
      <c r="I8" s="22"/>
      <c r="J8" s="35"/>
    </row>
    <row r="9" ht="18.75" customHeight="1" spans="1:10">
      <c r="A9" s="212" t="s">
        <v>345</v>
      </c>
      <c r="B9" s="22" t="s">
        <v>380</v>
      </c>
      <c r="C9" s="22" t="s">
        <v>381</v>
      </c>
      <c r="D9" s="22" t="s">
        <v>382</v>
      </c>
      <c r="E9" s="35" t="s">
        <v>383</v>
      </c>
      <c r="F9" s="22" t="s">
        <v>384</v>
      </c>
      <c r="G9" s="35" t="s">
        <v>385</v>
      </c>
      <c r="H9" s="22" t="s">
        <v>386</v>
      </c>
      <c r="I9" s="22" t="s">
        <v>387</v>
      </c>
      <c r="J9" s="35" t="s">
        <v>388</v>
      </c>
    </row>
    <row r="10" ht="18.75" customHeight="1" spans="1:10">
      <c r="A10" s="212" t="s">
        <v>345</v>
      </c>
      <c r="B10" s="22" t="s">
        <v>380</v>
      </c>
      <c r="C10" s="22" t="s">
        <v>381</v>
      </c>
      <c r="D10" s="22" t="s">
        <v>382</v>
      </c>
      <c r="E10" s="35" t="s">
        <v>389</v>
      </c>
      <c r="F10" s="22" t="s">
        <v>390</v>
      </c>
      <c r="G10" s="35" t="s">
        <v>391</v>
      </c>
      <c r="H10" s="22" t="s">
        <v>392</v>
      </c>
      <c r="I10" s="22" t="s">
        <v>387</v>
      </c>
      <c r="J10" s="35" t="s">
        <v>393</v>
      </c>
    </row>
    <row r="11" ht="18.75" customHeight="1" spans="1:10">
      <c r="A11" s="212" t="s">
        <v>345</v>
      </c>
      <c r="B11" s="22" t="s">
        <v>380</v>
      </c>
      <c r="C11" s="22" t="s">
        <v>381</v>
      </c>
      <c r="D11" s="22" t="s">
        <v>382</v>
      </c>
      <c r="E11" s="35" t="s">
        <v>394</v>
      </c>
      <c r="F11" s="22" t="s">
        <v>390</v>
      </c>
      <c r="G11" s="35" t="s">
        <v>395</v>
      </c>
      <c r="H11" s="22" t="s">
        <v>396</v>
      </c>
      <c r="I11" s="22" t="s">
        <v>387</v>
      </c>
      <c r="J11" s="35" t="s">
        <v>397</v>
      </c>
    </row>
    <row r="12" ht="18.75" customHeight="1" spans="1:10">
      <c r="A12" s="212" t="s">
        <v>345</v>
      </c>
      <c r="B12" s="22" t="s">
        <v>380</v>
      </c>
      <c r="C12" s="22" t="s">
        <v>381</v>
      </c>
      <c r="D12" s="22" t="s">
        <v>398</v>
      </c>
      <c r="E12" s="35" t="s">
        <v>399</v>
      </c>
      <c r="F12" s="22" t="s">
        <v>390</v>
      </c>
      <c r="G12" s="35" t="s">
        <v>400</v>
      </c>
      <c r="H12" s="22" t="s">
        <v>392</v>
      </c>
      <c r="I12" s="22" t="s">
        <v>387</v>
      </c>
      <c r="J12" s="35" t="s">
        <v>401</v>
      </c>
    </row>
    <row r="13" ht="18.75" customHeight="1" spans="1:10">
      <c r="A13" s="212" t="s">
        <v>345</v>
      </c>
      <c r="B13" s="22" t="s">
        <v>380</v>
      </c>
      <c r="C13" s="22" t="s">
        <v>381</v>
      </c>
      <c r="D13" s="22" t="s">
        <v>402</v>
      </c>
      <c r="E13" s="35" t="s">
        <v>403</v>
      </c>
      <c r="F13" s="22" t="s">
        <v>390</v>
      </c>
      <c r="G13" s="35" t="s">
        <v>404</v>
      </c>
      <c r="H13" s="22" t="s">
        <v>392</v>
      </c>
      <c r="I13" s="22" t="s">
        <v>405</v>
      </c>
      <c r="J13" s="35" t="s">
        <v>406</v>
      </c>
    </row>
    <row r="14" ht="18.75" customHeight="1" spans="1:10">
      <c r="A14" s="212" t="s">
        <v>345</v>
      </c>
      <c r="B14" s="22" t="s">
        <v>380</v>
      </c>
      <c r="C14" s="22" t="s">
        <v>381</v>
      </c>
      <c r="D14" s="22" t="s">
        <v>402</v>
      </c>
      <c r="E14" s="35" t="s">
        <v>407</v>
      </c>
      <c r="F14" s="22" t="s">
        <v>390</v>
      </c>
      <c r="G14" s="35" t="s">
        <v>391</v>
      </c>
      <c r="H14" s="22" t="s">
        <v>392</v>
      </c>
      <c r="I14" s="22" t="s">
        <v>387</v>
      </c>
      <c r="J14" s="35" t="s">
        <v>408</v>
      </c>
    </row>
    <row r="15" ht="18.75" customHeight="1" spans="1:10">
      <c r="A15" s="212" t="s">
        <v>345</v>
      </c>
      <c r="B15" s="22" t="s">
        <v>380</v>
      </c>
      <c r="C15" s="22" t="s">
        <v>409</v>
      </c>
      <c r="D15" s="22" t="s">
        <v>410</v>
      </c>
      <c r="E15" s="35" t="s">
        <v>411</v>
      </c>
      <c r="F15" s="22" t="s">
        <v>384</v>
      </c>
      <c r="G15" s="35" t="s">
        <v>412</v>
      </c>
      <c r="H15" s="22" t="s">
        <v>413</v>
      </c>
      <c r="I15" s="22" t="s">
        <v>405</v>
      </c>
      <c r="J15" s="35" t="s">
        <v>414</v>
      </c>
    </row>
    <row r="16" ht="18.75" customHeight="1" spans="1:10">
      <c r="A16" s="212" t="s">
        <v>345</v>
      </c>
      <c r="B16" s="22" t="s">
        <v>380</v>
      </c>
      <c r="C16" s="22" t="s">
        <v>415</v>
      </c>
      <c r="D16" s="22" t="s">
        <v>416</v>
      </c>
      <c r="E16" s="35" t="s">
        <v>417</v>
      </c>
      <c r="F16" s="22" t="s">
        <v>390</v>
      </c>
      <c r="G16" s="35" t="s">
        <v>404</v>
      </c>
      <c r="H16" s="22" t="s">
        <v>392</v>
      </c>
      <c r="I16" s="22" t="s">
        <v>405</v>
      </c>
      <c r="J16" s="35" t="s">
        <v>418</v>
      </c>
    </row>
    <row r="17" ht="18.75" customHeight="1" spans="1:10">
      <c r="A17" s="212" t="s">
        <v>333</v>
      </c>
      <c r="B17" s="22" t="s">
        <v>419</v>
      </c>
      <c r="C17" s="22" t="s">
        <v>381</v>
      </c>
      <c r="D17" s="22" t="s">
        <v>382</v>
      </c>
      <c r="E17" s="35" t="s">
        <v>383</v>
      </c>
      <c r="F17" s="22" t="s">
        <v>384</v>
      </c>
      <c r="G17" s="35" t="s">
        <v>385</v>
      </c>
      <c r="H17" s="22" t="s">
        <v>386</v>
      </c>
      <c r="I17" s="22" t="s">
        <v>387</v>
      </c>
      <c r="J17" s="35" t="s">
        <v>388</v>
      </c>
    </row>
    <row r="18" ht="18.75" customHeight="1" spans="1:10">
      <c r="A18" s="212" t="s">
        <v>333</v>
      </c>
      <c r="B18" s="22" t="s">
        <v>419</v>
      </c>
      <c r="C18" s="22" t="s">
        <v>381</v>
      </c>
      <c r="D18" s="22" t="s">
        <v>382</v>
      </c>
      <c r="E18" s="35" t="s">
        <v>420</v>
      </c>
      <c r="F18" s="22" t="s">
        <v>390</v>
      </c>
      <c r="G18" s="35" t="s">
        <v>421</v>
      </c>
      <c r="H18" s="22" t="s">
        <v>392</v>
      </c>
      <c r="I18" s="22" t="s">
        <v>405</v>
      </c>
      <c r="J18" s="35" t="s">
        <v>393</v>
      </c>
    </row>
    <row r="19" ht="18.75" customHeight="1" spans="1:10">
      <c r="A19" s="212" t="s">
        <v>333</v>
      </c>
      <c r="B19" s="22" t="s">
        <v>419</v>
      </c>
      <c r="C19" s="22" t="s">
        <v>381</v>
      </c>
      <c r="D19" s="22" t="s">
        <v>398</v>
      </c>
      <c r="E19" s="35" t="s">
        <v>422</v>
      </c>
      <c r="F19" s="22" t="s">
        <v>390</v>
      </c>
      <c r="G19" s="35" t="s">
        <v>404</v>
      </c>
      <c r="H19" s="22" t="s">
        <v>392</v>
      </c>
      <c r="I19" s="22" t="s">
        <v>387</v>
      </c>
      <c r="J19" s="35" t="s">
        <v>401</v>
      </c>
    </row>
    <row r="20" ht="18.75" customHeight="1" spans="1:10">
      <c r="A20" s="212" t="s">
        <v>333</v>
      </c>
      <c r="B20" s="22" t="s">
        <v>419</v>
      </c>
      <c r="C20" s="22" t="s">
        <v>409</v>
      </c>
      <c r="D20" s="22" t="s">
        <v>410</v>
      </c>
      <c r="E20" s="35" t="s">
        <v>423</v>
      </c>
      <c r="F20" s="22" t="s">
        <v>390</v>
      </c>
      <c r="G20" s="35" t="s">
        <v>421</v>
      </c>
      <c r="H20" s="22" t="s">
        <v>392</v>
      </c>
      <c r="I20" s="22" t="s">
        <v>387</v>
      </c>
      <c r="J20" s="35" t="s">
        <v>414</v>
      </c>
    </row>
    <row r="21" ht="18.75" customHeight="1" spans="1:10">
      <c r="A21" s="212" t="s">
        <v>333</v>
      </c>
      <c r="B21" s="22" t="s">
        <v>419</v>
      </c>
      <c r="C21" s="22" t="s">
        <v>409</v>
      </c>
      <c r="D21" s="22" t="s">
        <v>410</v>
      </c>
      <c r="E21" s="35" t="s">
        <v>424</v>
      </c>
      <c r="F21" s="22" t="s">
        <v>384</v>
      </c>
      <c r="G21" s="35" t="s">
        <v>421</v>
      </c>
      <c r="H21" s="22" t="s">
        <v>392</v>
      </c>
      <c r="I21" s="22" t="s">
        <v>405</v>
      </c>
      <c r="J21" s="35" t="s">
        <v>425</v>
      </c>
    </row>
    <row r="22" ht="18.75" customHeight="1" spans="1:10">
      <c r="A22" s="212" t="s">
        <v>333</v>
      </c>
      <c r="B22" s="22" t="s">
        <v>419</v>
      </c>
      <c r="C22" s="22" t="s">
        <v>409</v>
      </c>
      <c r="D22" s="22" t="s">
        <v>410</v>
      </c>
      <c r="E22" s="35" t="s">
        <v>426</v>
      </c>
      <c r="F22" s="22" t="s">
        <v>390</v>
      </c>
      <c r="G22" s="35" t="s">
        <v>421</v>
      </c>
      <c r="H22" s="22" t="s">
        <v>392</v>
      </c>
      <c r="I22" s="22" t="s">
        <v>387</v>
      </c>
      <c r="J22" s="35" t="s">
        <v>425</v>
      </c>
    </row>
    <row r="23" ht="18.75" customHeight="1" spans="1:10">
      <c r="A23" s="212" t="s">
        <v>333</v>
      </c>
      <c r="B23" s="22" t="s">
        <v>419</v>
      </c>
      <c r="C23" s="22" t="s">
        <v>415</v>
      </c>
      <c r="D23" s="22" t="s">
        <v>416</v>
      </c>
      <c r="E23" s="35" t="s">
        <v>417</v>
      </c>
      <c r="F23" s="22" t="s">
        <v>384</v>
      </c>
      <c r="G23" s="35" t="s">
        <v>404</v>
      </c>
      <c r="H23" s="22" t="s">
        <v>392</v>
      </c>
      <c r="I23" s="22" t="s">
        <v>405</v>
      </c>
      <c r="J23" s="35" t="s">
        <v>418</v>
      </c>
    </row>
    <row r="24" ht="18.75" customHeight="1" spans="1:10">
      <c r="A24" s="212" t="s">
        <v>328</v>
      </c>
      <c r="B24" s="22" t="s">
        <v>427</v>
      </c>
      <c r="C24" s="22" t="s">
        <v>381</v>
      </c>
      <c r="D24" s="22" t="s">
        <v>382</v>
      </c>
      <c r="E24" s="35" t="s">
        <v>383</v>
      </c>
      <c r="F24" s="22" t="s">
        <v>390</v>
      </c>
      <c r="G24" s="35" t="s">
        <v>385</v>
      </c>
      <c r="H24" s="22" t="s">
        <v>428</v>
      </c>
      <c r="I24" s="22" t="s">
        <v>387</v>
      </c>
      <c r="J24" s="35" t="s">
        <v>388</v>
      </c>
    </row>
    <row r="25" ht="18.75" customHeight="1" spans="1:10">
      <c r="A25" s="212" t="s">
        <v>328</v>
      </c>
      <c r="B25" s="22" t="s">
        <v>427</v>
      </c>
      <c r="C25" s="22" t="s">
        <v>381</v>
      </c>
      <c r="D25" s="22" t="s">
        <v>382</v>
      </c>
      <c r="E25" s="35" t="s">
        <v>429</v>
      </c>
      <c r="F25" s="22" t="s">
        <v>390</v>
      </c>
      <c r="G25" s="35" t="s">
        <v>430</v>
      </c>
      <c r="H25" s="22" t="s">
        <v>431</v>
      </c>
      <c r="I25" s="22" t="s">
        <v>387</v>
      </c>
      <c r="J25" s="35" t="s">
        <v>397</v>
      </c>
    </row>
    <row r="26" ht="18.75" customHeight="1" spans="1:10">
      <c r="A26" s="212" t="s">
        <v>328</v>
      </c>
      <c r="B26" s="22" t="s">
        <v>427</v>
      </c>
      <c r="C26" s="22" t="s">
        <v>381</v>
      </c>
      <c r="D26" s="22" t="s">
        <v>398</v>
      </c>
      <c r="E26" s="35" t="s">
        <v>399</v>
      </c>
      <c r="F26" s="22" t="s">
        <v>390</v>
      </c>
      <c r="G26" s="35" t="s">
        <v>400</v>
      </c>
      <c r="H26" s="22" t="s">
        <v>392</v>
      </c>
      <c r="I26" s="22" t="s">
        <v>387</v>
      </c>
      <c r="J26" s="35" t="s">
        <v>401</v>
      </c>
    </row>
    <row r="27" ht="18.75" customHeight="1" spans="1:10">
      <c r="A27" s="212" t="s">
        <v>328</v>
      </c>
      <c r="B27" s="22" t="s">
        <v>427</v>
      </c>
      <c r="C27" s="22" t="s">
        <v>381</v>
      </c>
      <c r="D27" s="22" t="s">
        <v>402</v>
      </c>
      <c r="E27" s="35" t="s">
        <v>403</v>
      </c>
      <c r="F27" s="22" t="s">
        <v>390</v>
      </c>
      <c r="G27" s="35" t="s">
        <v>432</v>
      </c>
      <c r="H27" s="22" t="s">
        <v>392</v>
      </c>
      <c r="I27" s="22" t="s">
        <v>387</v>
      </c>
      <c r="J27" s="35" t="s">
        <v>406</v>
      </c>
    </row>
    <row r="28" ht="18.75" customHeight="1" spans="1:10">
      <c r="A28" s="212" t="s">
        <v>328</v>
      </c>
      <c r="B28" s="22" t="s">
        <v>427</v>
      </c>
      <c r="C28" s="22" t="s">
        <v>381</v>
      </c>
      <c r="D28" s="22" t="s">
        <v>402</v>
      </c>
      <c r="E28" s="35" t="s">
        <v>407</v>
      </c>
      <c r="F28" s="22" t="s">
        <v>390</v>
      </c>
      <c r="G28" s="35" t="s">
        <v>433</v>
      </c>
      <c r="H28" s="22" t="s">
        <v>392</v>
      </c>
      <c r="I28" s="22" t="s">
        <v>387</v>
      </c>
      <c r="J28" s="35" t="s">
        <v>408</v>
      </c>
    </row>
    <row r="29" ht="18.75" customHeight="1" spans="1:10">
      <c r="A29" s="212" t="s">
        <v>328</v>
      </c>
      <c r="B29" s="22" t="s">
        <v>427</v>
      </c>
      <c r="C29" s="22" t="s">
        <v>409</v>
      </c>
      <c r="D29" s="22" t="s">
        <v>410</v>
      </c>
      <c r="E29" s="35" t="s">
        <v>434</v>
      </c>
      <c r="F29" s="22" t="s">
        <v>390</v>
      </c>
      <c r="G29" s="35" t="s">
        <v>435</v>
      </c>
      <c r="H29" s="22" t="s">
        <v>436</v>
      </c>
      <c r="I29" s="22" t="s">
        <v>387</v>
      </c>
      <c r="J29" s="35" t="s">
        <v>425</v>
      </c>
    </row>
    <row r="30" ht="18.75" customHeight="1" spans="1:10">
      <c r="A30" s="212" t="s">
        <v>328</v>
      </c>
      <c r="B30" s="22" t="s">
        <v>427</v>
      </c>
      <c r="C30" s="22" t="s">
        <v>409</v>
      </c>
      <c r="D30" s="22" t="s">
        <v>410</v>
      </c>
      <c r="E30" s="35" t="s">
        <v>437</v>
      </c>
      <c r="F30" s="22" t="s">
        <v>390</v>
      </c>
      <c r="G30" s="35" t="s">
        <v>438</v>
      </c>
      <c r="H30" s="22" t="s">
        <v>439</v>
      </c>
      <c r="I30" s="22" t="s">
        <v>387</v>
      </c>
      <c r="J30" s="35" t="s">
        <v>440</v>
      </c>
    </row>
    <row r="31" ht="18.75" customHeight="1" spans="1:10">
      <c r="A31" s="212" t="s">
        <v>328</v>
      </c>
      <c r="B31" s="22" t="s">
        <v>427</v>
      </c>
      <c r="C31" s="22" t="s">
        <v>409</v>
      </c>
      <c r="D31" s="22" t="s">
        <v>410</v>
      </c>
      <c r="E31" s="35" t="s">
        <v>441</v>
      </c>
      <c r="F31" s="22" t="s">
        <v>390</v>
      </c>
      <c r="G31" s="35" t="s">
        <v>442</v>
      </c>
      <c r="H31" s="22" t="s">
        <v>443</v>
      </c>
      <c r="I31" s="22" t="s">
        <v>387</v>
      </c>
      <c r="J31" s="35" t="s">
        <v>440</v>
      </c>
    </row>
    <row r="32" ht="18.75" customHeight="1" spans="1:10">
      <c r="A32" s="212" t="s">
        <v>328</v>
      </c>
      <c r="B32" s="22" t="s">
        <v>427</v>
      </c>
      <c r="C32" s="22" t="s">
        <v>409</v>
      </c>
      <c r="D32" s="22" t="s">
        <v>444</v>
      </c>
      <c r="E32" s="35" t="s">
        <v>445</v>
      </c>
      <c r="F32" s="22" t="s">
        <v>390</v>
      </c>
      <c r="G32" s="35" t="s">
        <v>446</v>
      </c>
      <c r="H32" s="22" t="s">
        <v>447</v>
      </c>
      <c r="I32" s="22" t="s">
        <v>387</v>
      </c>
      <c r="J32" s="35" t="s">
        <v>448</v>
      </c>
    </row>
    <row r="33" ht="18.75" customHeight="1" spans="1:10">
      <c r="A33" s="212" t="s">
        <v>328</v>
      </c>
      <c r="B33" s="22" t="s">
        <v>427</v>
      </c>
      <c r="C33" s="22" t="s">
        <v>415</v>
      </c>
      <c r="D33" s="22" t="s">
        <v>416</v>
      </c>
      <c r="E33" s="35" t="s">
        <v>417</v>
      </c>
      <c r="F33" s="22" t="s">
        <v>390</v>
      </c>
      <c r="G33" s="35" t="s">
        <v>404</v>
      </c>
      <c r="H33" s="22" t="s">
        <v>392</v>
      </c>
      <c r="I33" s="22" t="s">
        <v>387</v>
      </c>
      <c r="J33" s="35" t="s">
        <v>418</v>
      </c>
    </row>
    <row r="34" ht="18.75" customHeight="1" spans="1:10">
      <c r="A34" s="212" t="s">
        <v>363</v>
      </c>
      <c r="B34" s="22" t="s">
        <v>449</v>
      </c>
      <c r="C34" s="22" t="s">
        <v>381</v>
      </c>
      <c r="D34" s="22" t="s">
        <v>382</v>
      </c>
      <c r="E34" s="35" t="s">
        <v>450</v>
      </c>
      <c r="F34" s="22" t="s">
        <v>384</v>
      </c>
      <c r="G34" s="35" t="s">
        <v>152</v>
      </c>
      <c r="H34" s="22" t="s">
        <v>386</v>
      </c>
      <c r="I34" s="22" t="s">
        <v>387</v>
      </c>
      <c r="J34" s="35" t="s">
        <v>388</v>
      </c>
    </row>
    <row r="35" ht="18.75" customHeight="1" spans="1:10">
      <c r="A35" s="212" t="s">
        <v>363</v>
      </c>
      <c r="B35" s="22" t="s">
        <v>451</v>
      </c>
      <c r="C35" s="22" t="s">
        <v>381</v>
      </c>
      <c r="D35" s="22" t="s">
        <v>382</v>
      </c>
      <c r="E35" s="35" t="s">
        <v>389</v>
      </c>
      <c r="F35" s="22" t="s">
        <v>390</v>
      </c>
      <c r="G35" s="35" t="s">
        <v>432</v>
      </c>
      <c r="H35" s="22" t="s">
        <v>392</v>
      </c>
      <c r="I35" s="22" t="s">
        <v>387</v>
      </c>
      <c r="J35" s="35" t="s">
        <v>393</v>
      </c>
    </row>
    <row r="36" ht="18.75" customHeight="1" spans="1:10">
      <c r="A36" s="212" t="s">
        <v>363</v>
      </c>
      <c r="B36" s="22" t="s">
        <v>451</v>
      </c>
      <c r="C36" s="22" t="s">
        <v>381</v>
      </c>
      <c r="D36" s="22" t="s">
        <v>382</v>
      </c>
      <c r="E36" s="35" t="s">
        <v>452</v>
      </c>
      <c r="F36" s="22" t="s">
        <v>384</v>
      </c>
      <c r="G36" s="35" t="s">
        <v>453</v>
      </c>
      <c r="H36" s="22" t="s">
        <v>454</v>
      </c>
      <c r="I36" s="22" t="s">
        <v>387</v>
      </c>
      <c r="J36" s="35" t="s">
        <v>455</v>
      </c>
    </row>
    <row r="37" ht="18.75" customHeight="1" spans="1:10">
      <c r="A37" s="212" t="s">
        <v>363</v>
      </c>
      <c r="B37" s="22" t="s">
        <v>451</v>
      </c>
      <c r="C37" s="22" t="s">
        <v>381</v>
      </c>
      <c r="D37" s="22" t="s">
        <v>382</v>
      </c>
      <c r="E37" s="35" t="s">
        <v>456</v>
      </c>
      <c r="F37" s="22" t="s">
        <v>384</v>
      </c>
      <c r="G37" s="35" t="s">
        <v>457</v>
      </c>
      <c r="H37" s="22" t="s">
        <v>454</v>
      </c>
      <c r="I37" s="22" t="s">
        <v>387</v>
      </c>
      <c r="J37" s="35" t="s">
        <v>455</v>
      </c>
    </row>
    <row r="38" ht="18.75" customHeight="1" spans="1:10">
      <c r="A38" s="212" t="s">
        <v>363</v>
      </c>
      <c r="B38" s="22" t="s">
        <v>451</v>
      </c>
      <c r="C38" s="22" t="s">
        <v>381</v>
      </c>
      <c r="D38" s="22" t="s">
        <v>398</v>
      </c>
      <c r="E38" s="35" t="s">
        <v>422</v>
      </c>
      <c r="F38" s="22" t="s">
        <v>384</v>
      </c>
      <c r="G38" s="35" t="s">
        <v>433</v>
      </c>
      <c r="H38" s="22" t="s">
        <v>392</v>
      </c>
      <c r="I38" s="22" t="s">
        <v>387</v>
      </c>
      <c r="J38" s="35" t="s">
        <v>401</v>
      </c>
    </row>
    <row r="39" ht="18.75" customHeight="1" spans="1:10">
      <c r="A39" s="212" t="s">
        <v>363</v>
      </c>
      <c r="B39" s="22" t="s">
        <v>451</v>
      </c>
      <c r="C39" s="22" t="s">
        <v>381</v>
      </c>
      <c r="D39" s="22" t="s">
        <v>402</v>
      </c>
      <c r="E39" s="35" t="s">
        <v>407</v>
      </c>
      <c r="F39" s="22" t="s">
        <v>384</v>
      </c>
      <c r="G39" s="35" t="s">
        <v>433</v>
      </c>
      <c r="H39" s="22" t="s">
        <v>392</v>
      </c>
      <c r="I39" s="22" t="s">
        <v>387</v>
      </c>
      <c r="J39" s="35" t="s">
        <v>408</v>
      </c>
    </row>
    <row r="40" ht="18.75" customHeight="1" spans="1:10">
      <c r="A40" s="212" t="s">
        <v>363</v>
      </c>
      <c r="B40" s="22" t="s">
        <v>451</v>
      </c>
      <c r="C40" s="22" t="s">
        <v>409</v>
      </c>
      <c r="D40" s="22" t="s">
        <v>410</v>
      </c>
      <c r="E40" s="35" t="s">
        <v>458</v>
      </c>
      <c r="F40" s="22" t="s">
        <v>384</v>
      </c>
      <c r="G40" s="35" t="s">
        <v>459</v>
      </c>
      <c r="H40" s="22" t="s">
        <v>443</v>
      </c>
      <c r="I40" s="22" t="s">
        <v>387</v>
      </c>
      <c r="J40" s="35" t="s">
        <v>440</v>
      </c>
    </row>
    <row r="41" ht="18.75" customHeight="1" spans="1:10">
      <c r="A41" s="212" t="s">
        <v>363</v>
      </c>
      <c r="B41" s="22" t="s">
        <v>451</v>
      </c>
      <c r="C41" s="22" t="s">
        <v>415</v>
      </c>
      <c r="D41" s="22" t="s">
        <v>416</v>
      </c>
      <c r="E41" s="35" t="s">
        <v>417</v>
      </c>
      <c r="F41" s="22" t="s">
        <v>384</v>
      </c>
      <c r="G41" s="35" t="s">
        <v>391</v>
      </c>
      <c r="H41" s="22" t="s">
        <v>392</v>
      </c>
      <c r="I41" s="22" t="s">
        <v>405</v>
      </c>
      <c r="J41" s="35" t="s">
        <v>418</v>
      </c>
    </row>
    <row r="42" ht="18.75" customHeight="1" spans="1:10">
      <c r="A42" s="212" t="s">
        <v>335</v>
      </c>
      <c r="B42" s="22" t="s">
        <v>460</v>
      </c>
      <c r="C42" s="22" t="s">
        <v>381</v>
      </c>
      <c r="D42" s="22" t="s">
        <v>382</v>
      </c>
      <c r="E42" s="35" t="s">
        <v>461</v>
      </c>
      <c r="F42" s="22" t="s">
        <v>384</v>
      </c>
      <c r="G42" s="35" t="s">
        <v>462</v>
      </c>
      <c r="H42" s="22" t="s">
        <v>463</v>
      </c>
      <c r="I42" s="22" t="s">
        <v>387</v>
      </c>
      <c r="J42" s="35" t="s">
        <v>397</v>
      </c>
    </row>
    <row r="43" ht="18.75" customHeight="1" spans="1:10">
      <c r="A43" s="212" t="s">
        <v>335</v>
      </c>
      <c r="B43" s="22" t="s">
        <v>460</v>
      </c>
      <c r="C43" s="22" t="s">
        <v>381</v>
      </c>
      <c r="D43" s="22" t="s">
        <v>382</v>
      </c>
      <c r="E43" s="35" t="s">
        <v>464</v>
      </c>
      <c r="F43" s="22" t="s">
        <v>384</v>
      </c>
      <c r="G43" s="35" t="s">
        <v>465</v>
      </c>
      <c r="H43" s="22" t="s">
        <v>386</v>
      </c>
      <c r="I43" s="22" t="s">
        <v>387</v>
      </c>
      <c r="J43" s="35" t="s">
        <v>397</v>
      </c>
    </row>
    <row r="44" ht="18.75" customHeight="1" spans="1:10">
      <c r="A44" s="212" t="s">
        <v>335</v>
      </c>
      <c r="B44" s="22" t="s">
        <v>460</v>
      </c>
      <c r="C44" s="22" t="s">
        <v>381</v>
      </c>
      <c r="D44" s="22" t="s">
        <v>382</v>
      </c>
      <c r="E44" s="35" t="s">
        <v>466</v>
      </c>
      <c r="F44" s="22" t="s">
        <v>384</v>
      </c>
      <c r="G44" s="35" t="s">
        <v>467</v>
      </c>
      <c r="H44" s="22" t="s">
        <v>468</v>
      </c>
      <c r="I44" s="22" t="s">
        <v>387</v>
      </c>
      <c r="J44" s="35" t="s">
        <v>397</v>
      </c>
    </row>
    <row r="45" ht="18.75" customHeight="1" spans="1:10">
      <c r="A45" s="212" t="s">
        <v>335</v>
      </c>
      <c r="B45" s="22" t="s">
        <v>460</v>
      </c>
      <c r="C45" s="22" t="s">
        <v>381</v>
      </c>
      <c r="D45" s="22" t="s">
        <v>382</v>
      </c>
      <c r="E45" s="35" t="s">
        <v>469</v>
      </c>
      <c r="F45" s="22" t="s">
        <v>384</v>
      </c>
      <c r="G45" s="35" t="s">
        <v>470</v>
      </c>
      <c r="H45" s="22" t="s">
        <v>468</v>
      </c>
      <c r="I45" s="22" t="s">
        <v>387</v>
      </c>
      <c r="J45" s="35" t="s">
        <v>397</v>
      </c>
    </row>
    <row r="46" ht="18.75" customHeight="1" spans="1:10">
      <c r="A46" s="212" t="s">
        <v>335</v>
      </c>
      <c r="B46" s="22" t="s">
        <v>460</v>
      </c>
      <c r="C46" s="22" t="s">
        <v>381</v>
      </c>
      <c r="D46" s="22" t="s">
        <v>382</v>
      </c>
      <c r="E46" s="35" t="s">
        <v>471</v>
      </c>
      <c r="F46" s="22" t="s">
        <v>384</v>
      </c>
      <c r="G46" s="35" t="s">
        <v>472</v>
      </c>
      <c r="H46" s="22" t="s">
        <v>468</v>
      </c>
      <c r="I46" s="22" t="s">
        <v>387</v>
      </c>
      <c r="J46" s="35" t="s">
        <v>473</v>
      </c>
    </row>
    <row r="47" ht="18.75" customHeight="1" spans="1:10">
      <c r="A47" s="212" t="s">
        <v>335</v>
      </c>
      <c r="B47" s="22" t="s">
        <v>460</v>
      </c>
      <c r="C47" s="22" t="s">
        <v>381</v>
      </c>
      <c r="D47" s="22" t="s">
        <v>398</v>
      </c>
      <c r="E47" s="35" t="s">
        <v>422</v>
      </c>
      <c r="F47" s="22" t="s">
        <v>384</v>
      </c>
      <c r="G47" s="35" t="s">
        <v>433</v>
      </c>
      <c r="H47" s="22" t="s">
        <v>392</v>
      </c>
      <c r="I47" s="22" t="s">
        <v>405</v>
      </c>
      <c r="J47" s="35" t="s">
        <v>401</v>
      </c>
    </row>
    <row r="48" ht="18.75" customHeight="1" spans="1:10">
      <c r="A48" s="212" t="s">
        <v>335</v>
      </c>
      <c r="B48" s="22" t="s">
        <v>460</v>
      </c>
      <c r="C48" s="22" t="s">
        <v>381</v>
      </c>
      <c r="D48" s="22" t="s">
        <v>402</v>
      </c>
      <c r="E48" s="35" t="s">
        <v>403</v>
      </c>
      <c r="F48" s="22" t="s">
        <v>384</v>
      </c>
      <c r="G48" s="35" t="s">
        <v>400</v>
      </c>
      <c r="H48" s="22" t="s">
        <v>392</v>
      </c>
      <c r="I48" s="22" t="s">
        <v>405</v>
      </c>
      <c r="J48" s="35" t="s">
        <v>406</v>
      </c>
    </row>
    <row r="49" ht="18.75" customHeight="1" spans="1:10">
      <c r="A49" s="212" t="s">
        <v>335</v>
      </c>
      <c r="B49" s="22" t="s">
        <v>460</v>
      </c>
      <c r="C49" s="22" t="s">
        <v>381</v>
      </c>
      <c r="D49" s="22" t="s">
        <v>402</v>
      </c>
      <c r="E49" s="35" t="s">
        <v>407</v>
      </c>
      <c r="F49" s="22" t="s">
        <v>384</v>
      </c>
      <c r="G49" s="35" t="s">
        <v>433</v>
      </c>
      <c r="H49" s="22" t="s">
        <v>392</v>
      </c>
      <c r="I49" s="22" t="s">
        <v>405</v>
      </c>
      <c r="J49" s="35" t="s">
        <v>408</v>
      </c>
    </row>
    <row r="50" ht="18.75" customHeight="1" spans="1:10">
      <c r="A50" s="212" t="s">
        <v>335</v>
      </c>
      <c r="B50" s="22" t="s">
        <v>460</v>
      </c>
      <c r="C50" s="22" t="s">
        <v>409</v>
      </c>
      <c r="D50" s="22" t="s">
        <v>410</v>
      </c>
      <c r="E50" s="35" t="s">
        <v>474</v>
      </c>
      <c r="F50" s="22" t="s">
        <v>384</v>
      </c>
      <c r="G50" s="35" t="s">
        <v>391</v>
      </c>
      <c r="H50" s="22" t="s">
        <v>392</v>
      </c>
      <c r="I50" s="22" t="s">
        <v>405</v>
      </c>
      <c r="J50" s="35" t="s">
        <v>425</v>
      </c>
    </row>
    <row r="51" ht="18.75" customHeight="1" spans="1:10">
      <c r="A51" s="212" t="s">
        <v>335</v>
      </c>
      <c r="B51" s="22" t="s">
        <v>460</v>
      </c>
      <c r="C51" s="22" t="s">
        <v>415</v>
      </c>
      <c r="D51" s="22" t="s">
        <v>416</v>
      </c>
      <c r="E51" s="35" t="s">
        <v>417</v>
      </c>
      <c r="F51" s="22" t="s">
        <v>384</v>
      </c>
      <c r="G51" s="35" t="s">
        <v>404</v>
      </c>
      <c r="H51" s="22" t="s">
        <v>392</v>
      </c>
      <c r="I51" s="22" t="s">
        <v>405</v>
      </c>
      <c r="J51" s="35" t="s">
        <v>418</v>
      </c>
    </row>
    <row r="52" ht="18.75" customHeight="1" spans="1:10">
      <c r="A52" s="212" t="s">
        <v>343</v>
      </c>
      <c r="B52" s="22" t="s">
        <v>475</v>
      </c>
      <c r="C52" s="22" t="s">
        <v>381</v>
      </c>
      <c r="D52" s="22" t="s">
        <v>382</v>
      </c>
      <c r="E52" s="35" t="s">
        <v>476</v>
      </c>
      <c r="F52" s="22" t="s">
        <v>384</v>
      </c>
      <c r="G52" s="35" t="s">
        <v>477</v>
      </c>
      <c r="H52" s="22" t="s">
        <v>478</v>
      </c>
      <c r="I52" s="22" t="s">
        <v>387</v>
      </c>
      <c r="J52" s="35" t="s">
        <v>388</v>
      </c>
    </row>
    <row r="53" ht="18.75" customHeight="1" spans="1:10">
      <c r="A53" s="212" t="s">
        <v>343</v>
      </c>
      <c r="B53" s="22" t="s">
        <v>475</v>
      </c>
      <c r="C53" s="22" t="s">
        <v>381</v>
      </c>
      <c r="D53" s="22" t="s">
        <v>382</v>
      </c>
      <c r="E53" s="35" t="s">
        <v>479</v>
      </c>
      <c r="F53" s="22" t="s">
        <v>384</v>
      </c>
      <c r="G53" s="35" t="s">
        <v>480</v>
      </c>
      <c r="H53" s="22" t="s">
        <v>481</v>
      </c>
      <c r="I53" s="22" t="s">
        <v>387</v>
      </c>
      <c r="J53" s="35" t="s">
        <v>397</v>
      </c>
    </row>
    <row r="54" ht="18.75" customHeight="1" spans="1:10">
      <c r="A54" s="212" t="s">
        <v>343</v>
      </c>
      <c r="B54" s="22" t="s">
        <v>475</v>
      </c>
      <c r="C54" s="22" t="s">
        <v>381</v>
      </c>
      <c r="D54" s="22" t="s">
        <v>402</v>
      </c>
      <c r="E54" s="35" t="s">
        <v>407</v>
      </c>
      <c r="F54" s="22" t="s">
        <v>390</v>
      </c>
      <c r="G54" s="35" t="s">
        <v>391</v>
      </c>
      <c r="H54" s="22" t="s">
        <v>392</v>
      </c>
      <c r="I54" s="22" t="s">
        <v>387</v>
      </c>
      <c r="J54" s="35" t="s">
        <v>406</v>
      </c>
    </row>
    <row r="55" ht="18.75" customHeight="1" spans="1:10">
      <c r="A55" s="212" t="s">
        <v>343</v>
      </c>
      <c r="B55" s="22" t="s">
        <v>475</v>
      </c>
      <c r="C55" s="22" t="s">
        <v>381</v>
      </c>
      <c r="D55" s="22" t="s">
        <v>402</v>
      </c>
      <c r="E55" s="35" t="s">
        <v>403</v>
      </c>
      <c r="F55" s="22" t="s">
        <v>384</v>
      </c>
      <c r="G55" s="35" t="s">
        <v>433</v>
      </c>
      <c r="H55" s="22" t="s">
        <v>392</v>
      </c>
      <c r="I55" s="22" t="s">
        <v>405</v>
      </c>
      <c r="J55" s="35" t="s">
        <v>406</v>
      </c>
    </row>
    <row r="56" ht="18.75" customHeight="1" spans="1:10">
      <c r="A56" s="212" t="s">
        <v>343</v>
      </c>
      <c r="B56" s="22" t="s">
        <v>475</v>
      </c>
      <c r="C56" s="22" t="s">
        <v>409</v>
      </c>
      <c r="D56" s="22" t="s">
        <v>410</v>
      </c>
      <c r="E56" s="35" t="s">
        <v>482</v>
      </c>
      <c r="F56" s="22" t="s">
        <v>384</v>
      </c>
      <c r="G56" s="35" t="s">
        <v>400</v>
      </c>
      <c r="H56" s="22" t="s">
        <v>392</v>
      </c>
      <c r="I56" s="22" t="s">
        <v>405</v>
      </c>
      <c r="J56" s="35" t="s">
        <v>414</v>
      </c>
    </row>
    <row r="57" ht="18.75" customHeight="1" spans="1:10">
      <c r="A57" s="212" t="s">
        <v>343</v>
      </c>
      <c r="B57" s="22" t="s">
        <v>475</v>
      </c>
      <c r="C57" s="22" t="s">
        <v>415</v>
      </c>
      <c r="D57" s="22" t="s">
        <v>416</v>
      </c>
      <c r="E57" s="35" t="s">
        <v>417</v>
      </c>
      <c r="F57" s="22" t="s">
        <v>384</v>
      </c>
      <c r="G57" s="35" t="s">
        <v>400</v>
      </c>
      <c r="H57" s="22" t="s">
        <v>392</v>
      </c>
      <c r="I57" s="22" t="s">
        <v>405</v>
      </c>
      <c r="J57" s="35" t="s">
        <v>418</v>
      </c>
    </row>
    <row r="58" ht="18.75" customHeight="1" spans="1:10">
      <c r="A58" s="212" t="s">
        <v>353</v>
      </c>
      <c r="B58" s="22" t="s">
        <v>483</v>
      </c>
      <c r="C58" s="22" t="s">
        <v>381</v>
      </c>
      <c r="D58" s="22" t="s">
        <v>382</v>
      </c>
      <c r="E58" s="35" t="s">
        <v>450</v>
      </c>
      <c r="F58" s="22" t="s">
        <v>384</v>
      </c>
      <c r="G58" s="35" t="s">
        <v>152</v>
      </c>
      <c r="H58" s="22" t="s">
        <v>386</v>
      </c>
      <c r="I58" s="22" t="s">
        <v>387</v>
      </c>
      <c r="J58" s="35" t="s">
        <v>388</v>
      </c>
    </row>
    <row r="59" ht="18.75" customHeight="1" spans="1:10">
      <c r="A59" s="212" t="s">
        <v>353</v>
      </c>
      <c r="B59" s="22" t="s">
        <v>484</v>
      </c>
      <c r="C59" s="22" t="s">
        <v>381</v>
      </c>
      <c r="D59" s="22" t="s">
        <v>382</v>
      </c>
      <c r="E59" s="35" t="s">
        <v>389</v>
      </c>
      <c r="F59" s="22" t="s">
        <v>390</v>
      </c>
      <c r="G59" s="35" t="s">
        <v>485</v>
      </c>
      <c r="H59" s="22" t="s">
        <v>392</v>
      </c>
      <c r="I59" s="22" t="s">
        <v>387</v>
      </c>
      <c r="J59" s="35" t="s">
        <v>393</v>
      </c>
    </row>
    <row r="60" ht="18.75" customHeight="1" spans="1:10">
      <c r="A60" s="212" t="s">
        <v>353</v>
      </c>
      <c r="B60" s="22" t="s">
        <v>484</v>
      </c>
      <c r="C60" s="22" t="s">
        <v>381</v>
      </c>
      <c r="D60" s="22" t="s">
        <v>382</v>
      </c>
      <c r="E60" s="35" t="s">
        <v>486</v>
      </c>
      <c r="F60" s="22" t="s">
        <v>487</v>
      </c>
      <c r="G60" s="35" t="s">
        <v>155</v>
      </c>
      <c r="H60" s="22" t="s">
        <v>392</v>
      </c>
      <c r="I60" s="22" t="s">
        <v>387</v>
      </c>
      <c r="J60" s="35" t="s">
        <v>388</v>
      </c>
    </row>
    <row r="61" ht="18.75" customHeight="1" spans="1:10">
      <c r="A61" s="212" t="s">
        <v>353</v>
      </c>
      <c r="B61" s="22" t="s">
        <v>484</v>
      </c>
      <c r="C61" s="22" t="s">
        <v>381</v>
      </c>
      <c r="D61" s="22" t="s">
        <v>398</v>
      </c>
      <c r="E61" s="35" t="s">
        <v>422</v>
      </c>
      <c r="F61" s="22" t="s">
        <v>384</v>
      </c>
      <c r="G61" s="35" t="s">
        <v>433</v>
      </c>
      <c r="H61" s="22" t="s">
        <v>392</v>
      </c>
      <c r="I61" s="22" t="s">
        <v>405</v>
      </c>
      <c r="J61" s="35" t="s">
        <v>401</v>
      </c>
    </row>
    <row r="62" ht="18.75" customHeight="1" spans="1:10">
      <c r="A62" s="212" t="s">
        <v>353</v>
      </c>
      <c r="B62" s="22" t="s">
        <v>484</v>
      </c>
      <c r="C62" s="22" t="s">
        <v>381</v>
      </c>
      <c r="D62" s="22" t="s">
        <v>402</v>
      </c>
      <c r="E62" s="35" t="s">
        <v>407</v>
      </c>
      <c r="F62" s="22" t="s">
        <v>384</v>
      </c>
      <c r="G62" s="35" t="s">
        <v>404</v>
      </c>
      <c r="H62" s="22" t="s">
        <v>392</v>
      </c>
      <c r="I62" s="22" t="s">
        <v>405</v>
      </c>
      <c r="J62" s="35" t="s">
        <v>408</v>
      </c>
    </row>
    <row r="63" ht="18.75" customHeight="1" spans="1:10">
      <c r="A63" s="212" t="s">
        <v>353</v>
      </c>
      <c r="B63" s="22" t="s">
        <v>484</v>
      </c>
      <c r="C63" s="22" t="s">
        <v>409</v>
      </c>
      <c r="D63" s="22" t="s">
        <v>410</v>
      </c>
      <c r="E63" s="35" t="s">
        <v>488</v>
      </c>
      <c r="F63" s="22" t="s">
        <v>390</v>
      </c>
      <c r="G63" s="35" t="s">
        <v>489</v>
      </c>
      <c r="H63" s="22" t="s">
        <v>392</v>
      </c>
      <c r="I63" s="22" t="s">
        <v>405</v>
      </c>
      <c r="J63" s="35" t="s">
        <v>440</v>
      </c>
    </row>
    <row r="64" ht="18.75" customHeight="1" spans="1:10">
      <c r="A64" s="212" t="s">
        <v>353</v>
      </c>
      <c r="B64" s="22" t="s">
        <v>484</v>
      </c>
      <c r="C64" s="22" t="s">
        <v>409</v>
      </c>
      <c r="D64" s="22" t="s">
        <v>410</v>
      </c>
      <c r="E64" s="35" t="s">
        <v>490</v>
      </c>
      <c r="F64" s="22" t="s">
        <v>384</v>
      </c>
      <c r="G64" s="35" t="s">
        <v>491</v>
      </c>
      <c r="H64" s="22" t="s">
        <v>392</v>
      </c>
      <c r="I64" s="22" t="s">
        <v>387</v>
      </c>
      <c r="J64" s="35" t="s">
        <v>492</v>
      </c>
    </row>
    <row r="65" ht="18.75" customHeight="1" spans="1:10">
      <c r="A65" s="212" t="s">
        <v>353</v>
      </c>
      <c r="B65" s="22" t="s">
        <v>484</v>
      </c>
      <c r="C65" s="22" t="s">
        <v>415</v>
      </c>
      <c r="D65" s="22" t="s">
        <v>416</v>
      </c>
      <c r="E65" s="35" t="s">
        <v>417</v>
      </c>
      <c r="F65" s="22" t="s">
        <v>384</v>
      </c>
      <c r="G65" s="35" t="s">
        <v>404</v>
      </c>
      <c r="H65" s="22" t="s">
        <v>392</v>
      </c>
      <c r="I65" s="22" t="s">
        <v>405</v>
      </c>
      <c r="J65" s="35" t="s">
        <v>418</v>
      </c>
    </row>
    <row r="66" ht="18.75" customHeight="1" spans="1:10">
      <c r="A66" s="212" t="s">
        <v>355</v>
      </c>
      <c r="B66" s="22" t="s">
        <v>493</v>
      </c>
      <c r="C66" s="22" t="s">
        <v>381</v>
      </c>
      <c r="D66" s="22" t="s">
        <v>382</v>
      </c>
      <c r="E66" s="35" t="s">
        <v>476</v>
      </c>
      <c r="F66" s="22" t="s">
        <v>384</v>
      </c>
      <c r="G66" s="35" t="s">
        <v>494</v>
      </c>
      <c r="H66" s="22" t="s">
        <v>495</v>
      </c>
      <c r="I66" s="22" t="s">
        <v>387</v>
      </c>
      <c r="J66" s="35" t="s">
        <v>388</v>
      </c>
    </row>
    <row r="67" ht="18.75" customHeight="1" spans="1:10">
      <c r="A67" s="212" t="s">
        <v>355</v>
      </c>
      <c r="B67" s="22" t="s">
        <v>493</v>
      </c>
      <c r="C67" s="22" t="s">
        <v>381</v>
      </c>
      <c r="D67" s="22" t="s">
        <v>382</v>
      </c>
      <c r="E67" s="35" t="s">
        <v>389</v>
      </c>
      <c r="F67" s="22" t="s">
        <v>390</v>
      </c>
      <c r="G67" s="35" t="s">
        <v>432</v>
      </c>
      <c r="H67" s="22" t="s">
        <v>392</v>
      </c>
      <c r="I67" s="22" t="s">
        <v>387</v>
      </c>
      <c r="J67" s="35" t="s">
        <v>496</v>
      </c>
    </row>
    <row r="68" ht="18.75" customHeight="1" spans="1:10">
      <c r="A68" s="212" t="s">
        <v>355</v>
      </c>
      <c r="B68" s="22" t="s">
        <v>493</v>
      </c>
      <c r="C68" s="22" t="s">
        <v>381</v>
      </c>
      <c r="D68" s="22" t="s">
        <v>382</v>
      </c>
      <c r="E68" s="35" t="s">
        <v>497</v>
      </c>
      <c r="F68" s="22" t="s">
        <v>390</v>
      </c>
      <c r="G68" s="35" t="s">
        <v>432</v>
      </c>
      <c r="H68" s="22" t="s">
        <v>392</v>
      </c>
      <c r="I68" s="22" t="s">
        <v>387</v>
      </c>
      <c r="J68" s="35" t="s">
        <v>498</v>
      </c>
    </row>
    <row r="69" ht="18.75" customHeight="1" spans="1:10">
      <c r="A69" s="212" t="s">
        <v>355</v>
      </c>
      <c r="B69" s="22" t="s">
        <v>493</v>
      </c>
      <c r="C69" s="22" t="s">
        <v>381</v>
      </c>
      <c r="D69" s="22" t="s">
        <v>398</v>
      </c>
      <c r="E69" s="35" t="s">
        <v>499</v>
      </c>
      <c r="F69" s="22" t="s">
        <v>390</v>
      </c>
      <c r="G69" s="35" t="s">
        <v>391</v>
      </c>
      <c r="H69" s="22" t="s">
        <v>392</v>
      </c>
      <c r="I69" s="22" t="s">
        <v>387</v>
      </c>
      <c r="J69" s="35" t="s">
        <v>401</v>
      </c>
    </row>
    <row r="70" ht="18.75" customHeight="1" spans="1:10">
      <c r="A70" s="212" t="s">
        <v>355</v>
      </c>
      <c r="B70" s="22" t="s">
        <v>493</v>
      </c>
      <c r="C70" s="22" t="s">
        <v>381</v>
      </c>
      <c r="D70" s="22" t="s">
        <v>398</v>
      </c>
      <c r="E70" s="35" t="s">
        <v>499</v>
      </c>
      <c r="F70" s="22" t="s">
        <v>384</v>
      </c>
      <c r="G70" s="35" t="s">
        <v>433</v>
      </c>
      <c r="H70" s="22" t="s">
        <v>392</v>
      </c>
      <c r="I70" s="22" t="s">
        <v>405</v>
      </c>
      <c r="J70" s="35" t="s">
        <v>401</v>
      </c>
    </row>
    <row r="71" ht="18.75" customHeight="1" spans="1:10">
      <c r="A71" s="212" t="s">
        <v>355</v>
      </c>
      <c r="B71" s="22" t="s">
        <v>493</v>
      </c>
      <c r="C71" s="22" t="s">
        <v>409</v>
      </c>
      <c r="D71" s="22" t="s">
        <v>410</v>
      </c>
      <c r="E71" s="35" t="s">
        <v>482</v>
      </c>
      <c r="F71" s="22" t="s">
        <v>384</v>
      </c>
      <c r="G71" s="35" t="s">
        <v>433</v>
      </c>
      <c r="H71" s="22" t="s">
        <v>392</v>
      </c>
      <c r="I71" s="22" t="s">
        <v>405</v>
      </c>
      <c r="J71" s="35" t="s">
        <v>414</v>
      </c>
    </row>
    <row r="72" ht="18.75" customHeight="1" spans="1:10">
      <c r="A72" s="212" t="s">
        <v>355</v>
      </c>
      <c r="B72" s="22" t="s">
        <v>493</v>
      </c>
      <c r="C72" s="22" t="s">
        <v>415</v>
      </c>
      <c r="D72" s="22" t="s">
        <v>416</v>
      </c>
      <c r="E72" s="35" t="s">
        <v>417</v>
      </c>
      <c r="F72" s="22" t="s">
        <v>384</v>
      </c>
      <c r="G72" s="35" t="s">
        <v>404</v>
      </c>
      <c r="H72" s="22" t="s">
        <v>392</v>
      </c>
      <c r="I72" s="22" t="s">
        <v>405</v>
      </c>
      <c r="J72" s="35" t="s">
        <v>418</v>
      </c>
    </row>
    <row r="73" ht="18.75" customHeight="1" spans="1:10">
      <c r="A73" s="212" t="s">
        <v>361</v>
      </c>
      <c r="B73" s="22" t="s">
        <v>500</v>
      </c>
      <c r="C73" s="22" t="s">
        <v>381</v>
      </c>
      <c r="D73" s="22" t="s">
        <v>382</v>
      </c>
      <c r="E73" s="35" t="s">
        <v>501</v>
      </c>
      <c r="F73" s="22" t="s">
        <v>384</v>
      </c>
      <c r="G73" s="35" t="s">
        <v>502</v>
      </c>
      <c r="H73" s="22" t="s">
        <v>468</v>
      </c>
      <c r="I73" s="22" t="s">
        <v>387</v>
      </c>
      <c r="J73" s="35" t="s">
        <v>388</v>
      </c>
    </row>
    <row r="74" ht="18.75" customHeight="1" spans="1:10">
      <c r="A74" s="212" t="s">
        <v>361</v>
      </c>
      <c r="B74" s="22" t="s">
        <v>500</v>
      </c>
      <c r="C74" s="22" t="s">
        <v>381</v>
      </c>
      <c r="D74" s="22" t="s">
        <v>382</v>
      </c>
      <c r="E74" s="35" t="s">
        <v>503</v>
      </c>
      <c r="F74" s="22" t="s">
        <v>384</v>
      </c>
      <c r="G74" s="35" t="s">
        <v>504</v>
      </c>
      <c r="H74" s="22" t="s">
        <v>468</v>
      </c>
      <c r="I74" s="22" t="s">
        <v>387</v>
      </c>
      <c r="J74" s="35" t="s">
        <v>388</v>
      </c>
    </row>
    <row r="75" ht="18.75" customHeight="1" spans="1:10">
      <c r="A75" s="212" t="s">
        <v>361</v>
      </c>
      <c r="B75" s="22" t="s">
        <v>500</v>
      </c>
      <c r="C75" s="22" t="s">
        <v>381</v>
      </c>
      <c r="D75" s="22" t="s">
        <v>382</v>
      </c>
      <c r="E75" s="35" t="s">
        <v>486</v>
      </c>
      <c r="F75" s="22" t="s">
        <v>487</v>
      </c>
      <c r="G75" s="35" t="s">
        <v>155</v>
      </c>
      <c r="H75" s="22" t="s">
        <v>392</v>
      </c>
      <c r="I75" s="22" t="s">
        <v>387</v>
      </c>
      <c r="J75" s="35" t="s">
        <v>388</v>
      </c>
    </row>
    <row r="76" ht="18.75" customHeight="1" spans="1:10">
      <c r="A76" s="212" t="s">
        <v>361</v>
      </c>
      <c r="B76" s="22" t="s">
        <v>500</v>
      </c>
      <c r="C76" s="22" t="s">
        <v>381</v>
      </c>
      <c r="D76" s="22" t="s">
        <v>402</v>
      </c>
      <c r="E76" s="35" t="s">
        <v>403</v>
      </c>
      <c r="F76" s="22" t="s">
        <v>384</v>
      </c>
      <c r="G76" s="35" t="s">
        <v>404</v>
      </c>
      <c r="H76" s="22" t="s">
        <v>392</v>
      </c>
      <c r="I76" s="22" t="s">
        <v>405</v>
      </c>
      <c r="J76" s="35" t="s">
        <v>406</v>
      </c>
    </row>
    <row r="77" ht="18.75" customHeight="1" spans="1:10">
      <c r="A77" s="212" t="s">
        <v>361</v>
      </c>
      <c r="B77" s="22" t="s">
        <v>500</v>
      </c>
      <c r="C77" s="22" t="s">
        <v>409</v>
      </c>
      <c r="D77" s="22" t="s">
        <v>410</v>
      </c>
      <c r="E77" s="35" t="s">
        <v>505</v>
      </c>
      <c r="F77" s="22" t="s">
        <v>384</v>
      </c>
      <c r="G77" s="35" t="s">
        <v>506</v>
      </c>
      <c r="H77" s="22" t="s">
        <v>392</v>
      </c>
      <c r="I77" s="22" t="s">
        <v>387</v>
      </c>
      <c r="J77" s="35" t="s">
        <v>414</v>
      </c>
    </row>
    <row r="78" ht="18.75" customHeight="1" spans="1:10">
      <c r="A78" s="212" t="s">
        <v>361</v>
      </c>
      <c r="B78" s="22" t="s">
        <v>500</v>
      </c>
      <c r="C78" s="22" t="s">
        <v>415</v>
      </c>
      <c r="D78" s="22" t="s">
        <v>416</v>
      </c>
      <c r="E78" s="35" t="s">
        <v>417</v>
      </c>
      <c r="F78" s="22" t="s">
        <v>384</v>
      </c>
      <c r="G78" s="35" t="s">
        <v>404</v>
      </c>
      <c r="H78" s="22" t="s">
        <v>392</v>
      </c>
      <c r="I78" s="22" t="s">
        <v>387</v>
      </c>
      <c r="J78" s="35" t="s">
        <v>418</v>
      </c>
    </row>
    <row r="79" ht="18.75" customHeight="1" spans="1:10">
      <c r="A79" s="212" t="s">
        <v>359</v>
      </c>
      <c r="B79" s="22" t="s">
        <v>507</v>
      </c>
      <c r="C79" s="22" t="s">
        <v>381</v>
      </c>
      <c r="D79" s="22" t="s">
        <v>382</v>
      </c>
      <c r="E79" s="35" t="s">
        <v>508</v>
      </c>
      <c r="F79" s="22" t="s">
        <v>384</v>
      </c>
      <c r="G79" s="35" t="s">
        <v>157</v>
      </c>
      <c r="H79" s="22" t="s">
        <v>509</v>
      </c>
      <c r="I79" s="22" t="s">
        <v>387</v>
      </c>
      <c r="J79" s="35" t="s">
        <v>510</v>
      </c>
    </row>
    <row r="80" ht="18.75" customHeight="1" spans="1:10">
      <c r="A80" s="212" t="s">
        <v>359</v>
      </c>
      <c r="B80" s="22" t="s">
        <v>507</v>
      </c>
      <c r="C80" s="22" t="s">
        <v>381</v>
      </c>
      <c r="D80" s="22" t="s">
        <v>398</v>
      </c>
      <c r="E80" s="35" t="s">
        <v>511</v>
      </c>
      <c r="F80" s="22" t="s">
        <v>384</v>
      </c>
      <c r="G80" s="35" t="s">
        <v>433</v>
      </c>
      <c r="H80" s="22" t="s">
        <v>392</v>
      </c>
      <c r="I80" s="22" t="s">
        <v>387</v>
      </c>
      <c r="J80" s="35" t="s">
        <v>512</v>
      </c>
    </row>
    <row r="81" ht="18.75" customHeight="1" spans="1:10">
      <c r="A81" s="212" t="s">
        <v>359</v>
      </c>
      <c r="B81" s="22" t="s">
        <v>507</v>
      </c>
      <c r="C81" s="22" t="s">
        <v>381</v>
      </c>
      <c r="D81" s="22" t="s">
        <v>398</v>
      </c>
      <c r="E81" s="35" t="s">
        <v>513</v>
      </c>
      <c r="F81" s="22" t="s">
        <v>384</v>
      </c>
      <c r="G81" s="35" t="s">
        <v>433</v>
      </c>
      <c r="H81" s="22" t="s">
        <v>392</v>
      </c>
      <c r="I81" s="22" t="s">
        <v>387</v>
      </c>
      <c r="J81" s="35" t="s">
        <v>514</v>
      </c>
    </row>
    <row r="82" ht="18.75" customHeight="1" spans="1:10">
      <c r="A82" s="212" t="s">
        <v>359</v>
      </c>
      <c r="B82" s="22" t="s">
        <v>507</v>
      </c>
      <c r="C82" s="22" t="s">
        <v>381</v>
      </c>
      <c r="D82" s="22" t="s">
        <v>402</v>
      </c>
      <c r="E82" s="35" t="s">
        <v>515</v>
      </c>
      <c r="F82" s="22" t="s">
        <v>384</v>
      </c>
      <c r="G82" s="35" t="s">
        <v>400</v>
      </c>
      <c r="H82" s="22" t="s">
        <v>392</v>
      </c>
      <c r="I82" s="22" t="s">
        <v>387</v>
      </c>
      <c r="J82" s="35" t="s">
        <v>516</v>
      </c>
    </row>
    <row r="83" ht="18.75" customHeight="1" spans="1:10">
      <c r="A83" s="212" t="s">
        <v>359</v>
      </c>
      <c r="B83" s="22" t="s">
        <v>507</v>
      </c>
      <c r="C83" s="22" t="s">
        <v>409</v>
      </c>
      <c r="D83" s="22" t="s">
        <v>410</v>
      </c>
      <c r="E83" s="35" t="s">
        <v>517</v>
      </c>
      <c r="F83" s="22" t="s">
        <v>384</v>
      </c>
      <c r="G83" s="35" t="s">
        <v>391</v>
      </c>
      <c r="H83" s="22" t="s">
        <v>392</v>
      </c>
      <c r="I83" s="22" t="s">
        <v>387</v>
      </c>
      <c r="J83" s="35" t="s">
        <v>518</v>
      </c>
    </row>
    <row r="84" ht="18.75" customHeight="1" spans="1:10">
      <c r="A84" s="212" t="s">
        <v>359</v>
      </c>
      <c r="B84" s="22" t="s">
        <v>507</v>
      </c>
      <c r="C84" s="22" t="s">
        <v>415</v>
      </c>
      <c r="D84" s="22" t="s">
        <v>416</v>
      </c>
      <c r="E84" s="35" t="s">
        <v>519</v>
      </c>
      <c r="F84" s="22" t="s">
        <v>390</v>
      </c>
      <c r="G84" s="35" t="s">
        <v>391</v>
      </c>
      <c r="H84" s="22" t="s">
        <v>392</v>
      </c>
      <c r="I84" s="22" t="s">
        <v>387</v>
      </c>
      <c r="J84" s="35" t="s">
        <v>520</v>
      </c>
    </row>
    <row r="85" ht="18.75" customHeight="1" spans="1:10">
      <c r="A85" s="212" t="s">
        <v>347</v>
      </c>
      <c r="B85" s="22" t="s">
        <v>521</v>
      </c>
      <c r="C85" s="22" t="s">
        <v>381</v>
      </c>
      <c r="D85" s="22" t="s">
        <v>382</v>
      </c>
      <c r="E85" s="35" t="s">
        <v>522</v>
      </c>
      <c r="F85" s="22" t="s">
        <v>384</v>
      </c>
      <c r="G85" s="35" t="s">
        <v>154</v>
      </c>
      <c r="H85" s="22" t="s">
        <v>523</v>
      </c>
      <c r="I85" s="22" t="s">
        <v>387</v>
      </c>
      <c r="J85" s="35" t="s">
        <v>388</v>
      </c>
    </row>
    <row r="86" ht="18.75" customHeight="1" spans="1:10">
      <c r="A86" s="212" t="s">
        <v>347</v>
      </c>
      <c r="B86" s="22" t="s">
        <v>521</v>
      </c>
      <c r="C86" s="22" t="s">
        <v>381</v>
      </c>
      <c r="D86" s="22" t="s">
        <v>382</v>
      </c>
      <c r="E86" s="35" t="s">
        <v>486</v>
      </c>
      <c r="F86" s="22" t="s">
        <v>487</v>
      </c>
      <c r="G86" s="35" t="s">
        <v>155</v>
      </c>
      <c r="H86" s="22" t="s">
        <v>392</v>
      </c>
      <c r="I86" s="22" t="s">
        <v>387</v>
      </c>
      <c r="J86" s="35" t="s">
        <v>524</v>
      </c>
    </row>
    <row r="87" ht="18.75" customHeight="1" spans="1:10">
      <c r="A87" s="212" t="s">
        <v>347</v>
      </c>
      <c r="B87" s="22" t="s">
        <v>521</v>
      </c>
      <c r="C87" s="22" t="s">
        <v>381</v>
      </c>
      <c r="D87" s="22" t="s">
        <v>382</v>
      </c>
      <c r="E87" s="35" t="s">
        <v>525</v>
      </c>
      <c r="F87" s="22" t="s">
        <v>384</v>
      </c>
      <c r="G87" s="35" t="s">
        <v>526</v>
      </c>
      <c r="H87" s="22" t="s">
        <v>436</v>
      </c>
      <c r="I87" s="22" t="s">
        <v>387</v>
      </c>
      <c r="J87" s="35" t="s">
        <v>527</v>
      </c>
    </row>
    <row r="88" ht="18.75" customHeight="1" spans="1:10">
      <c r="A88" s="212" t="s">
        <v>347</v>
      </c>
      <c r="B88" s="22" t="s">
        <v>521</v>
      </c>
      <c r="C88" s="22" t="s">
        <v>381</v>
      </c>
      <c r="D88" s="22" t="s">
        <v>398</v>
      </c>
      <c r="E88" s="35" t="s">
        <v>422</v>
      </c>
      <c r="F88" s="22" t="s">
        <v>384</v>
      </c>
      <c r="G88" s="35" t="s">
        <v>433</v>
      </c>
      <c r="H88" s="22" t="s">
        <v>392</v>
      </c>
      <c r="I88" s="22" t="s">
        <v>405</v>
      </c>
      <c r="J88" s="35" t="s">
        <v>401</v>
      </c>
    </row>
    <row r="89" ht="18.75" customHeight="1" spans="1:10">
      <c r="A89" s="212" t="s">
        <v>347</v>
      </c>
      <c r="B89" s="22" t="s">
        <v>521</v>
      </c>
      <c r="C89" s="22" t="s">
        <v>381</v>
      </c>
      <c r="D89" s="22" t="s">
        <v>402</v>
      </c>
      <c r="E89" s="35" t="s">
        <v>407</v>
      </c>
      <c r="F89" s="22" t="s">
        <v>384</v>
      </c>
      <c r="G89" s="35" t="s">
        <v>528</v>
      </c>
      <c r="H89" s="22" t="s">
        <v>392</v>
      </c>
      <c r="I89" s="22" t="s">
        <v>405</v>
      </c>
      <c r="J89" s="35" t="s">
        <v>408</v>
      </c>
    </row>
    <row r="90" ht="18.75" customHeight="1" spans="1:10">
      <c r="A90" s="212" t="s">
        <v>347</v>
      </c>
      <c r="B90" s="22" t="s">
        <v>521</v>
      </c>
      <c r="C90" s="22" t="s">
        <v>409</v>
      </c>
      <c r="D90" s="22" t="s">
        <v>410</v>
      </c>
      <c r="E90" s="35" t="s">
        <v>529</v>
      </c>
      <c r="F90" s="22" t="s">
        <v>384</v>
      </c>
      <c r="G90" s="35" t="s">
        <v>412</v>
      </c>
      <c r="H90" s="22" t="s">
        <v>413</v>
      </c>
      <c r="I90" s="22" t="s">
        <v>405</v>
      </c>
      <c r="J90" s="35" t="s">
        <v>440</v>
      </c>
    </row>
    <row r="91" ht="18.75" customHeight="1" spans="1:10">
      <c r="A91" s="212" t="s">
        <v>347</v>
      </c>
      <c r="B91" s="22" t="s">
        <v>521</v>
      </c>
      <c r="C91" s="22" t="s">
        <v>415</v>
      </c>
      <c r="D91" s="22" t="s">
        <v>416</v>
      </c>
      <c r="E91" s="35" t="s">
        <v>417</v>
      </c>
      <c r="F91" s="22" t="s">
        <v>384</v>
      </c>
      <c r="G91" s="35" t="s">
        <v>404</v>
      </c>
      <c r="H91" s="22" t="s">
        <v>392</v>
      </c>
      <c r="I91" s="22" t="s">
        <v>405</v>
      </c>
      <c r="J91" s="35" t="s">
        <v>418</v>
      </c>
    </row>
    <row r="92" ht="18.75" customHeight="1" spans="1:10">
      <c r="A92" s="212" t="s">
        <v>326</v>
      </c>
      <c r="B92" s="22" t="s">
        <v>530</v>
      </c>
      <c r="C92" s="22" t="s">
        <v>381</v>
      </c>
      <c r="D92" s="22" t="s">
        <v>382</v>
      </c>
      <c r="E92" s="35" t="s">
        <v>476</v>
      </c>
      <c r="F92" s="22" t="s">
        <v>384</v>
      </c>
      <c r="G92" s="35" t="s">
        <v>531</v>
      </c>
      <c r="H92" s="22" t="s">
        <v>523</v>
      </c>
      <c r="I92" s="22" t="s">
        <v>387</v>
      </c>
      <c r="J92" s="35" t="s">
        <v>388</v>
      </c>
    </row>
    <row r="93" ht="18.75" customHeight="1" spans="1:10">
      <c r="A93" s="212" t="s">
        <v>326</v>
      </c>
      <c r="B93" s="22" t="s">
        <v>530</v>
      </c>
      <c r="C93" s="22" t="s">
        <v>381</v>
      </c>
      <c r="D93" s="22" t="s">
        <v>382</v>
      </c>
      <c r="E93" s="35" t="s">
        <v>479</v>
      </c>
      <c r="F93" s="22" t="s">
        <v>384</v>
      </c>
      <c r="G93" s="35" t="s">
        <v>532</v>
      </c>
      <c r="H93" s="22" t="s">
        <v>468</v>
      </c>
      <c r="I93" s="22" t="s">
        <v>387</v>
      </c>
      <c r="J93" s="35" t="s">
        <v>397</v>
      </c>
    </row>
    <row r="94" ht="18.75" customHeight="1" spans="1:10">
      <c r="A94" s="212" t="s">
        <v>326</v>
      </c>
      <c r="B94" s="22" t="s">
        <v>530</v>
      </c>
      <c r="C94" s="22" t="s">
        <v>381</v>
      </c>
      <c r="D94" s="22" t="s">
        <v>398</v>
      </c>
      <c r="E94" s="35" t="s">
        <v>499</v>
      </c>
      <c r="F94" s="22" t="s">
        <v>384</v>
      </c>
      <c r="G94" s="35" t="s">
        <v>433</v>
      </c>
      <c r="H94" s="22" t="s">
        <v>392</v>
      </c>
      <c r="I94" s="22" t="s">
        <v>405</v>
      </c>
      <c r="J94" s="35" t="s">
        <v>401</v>
      </c>
    </row>
    <row r="95" ht="18.75" customHeight="1" spans="1:10">
      <c r="A95" s="212" t="s">
        <v>326</v>
      </c>
      <c r="B95" s="22" t="s">
        <v>530</v>
      </c>
      <c r="C95" s="22" t="s">
        <v>381</v>
      </c>
      <c r="D95" s="22" t="s">
        <v>402</v>
      </c>
      <c r="E95" s="35" t="s">
        <v>407</v>
      </c>
      <c r="F95" s="22" t="s">
        <v>384</v>
      </c>
      <c r="G95" s="35" t="s">
        <v>433</v>
      </c>
      <c r="H95" s="22" t="s">
        <v>392</v>
      </c>
      <c r="I95" s="22" t="s">
        <v>405</v>
      </c>
      <c r="J95" s="35" t="s">
        <v>408</v>
      </c>
    </row>
    <row r="96" ht="18.75" customHeight="1" spans="1:10">
      <c r="A96" s="212" t="s">
        <v>326</v>
      </c>
      <c r="B96" s="22" t="s">
        <v>530</v>
      </c>
      <c r="C96" s="22" t="s">
        <v>409</v>
      </c>
      <c r="D96" s="22" t="s">
        <v>410</v>
      </c>
      <c r="E96" s="35" t="s">
        <v>533</v>
      </c>
      <c r="F96" s="22" t="s">
        <v>384</v>
      </c>
      <c r="G96" s="35" t="s">
        <v>404</v>
      </c>
      <c r="H96" s="22" t="s">
        <v>392</v>
      </c>
      <c r="I96" s="22" t="s">
        <v>405</v>
      </c>
      <c r="J96" s="35" t="s">
        <v>440</v>
      </c>
    </row>
    <row r="97" ht="18.75" customHeight="1" spans="1:10">
      <c r="A97" s="212" t="s">
        <v>326</v>
      </c>
      <c r="B97" s="22" t="s">
        <v>530</v>
      </c>
      <c r="C97" s="22" t="s">
        <v>415</v>
      </c>
      <c r="D97" s="22" t="s">
        <v>416</v>
      </c>
      <c r="E97" s="35" t="s">
        <v>417</v>
      </c>
      <c r="F97" s="22" t="s">
        <v>384</v>
      </c>
      <c r="G97" s="35" t="s">
        <v>404</v>
      </c>
      <c r="H97" s="22" t="s">
        <v>392</v>
      </c>
      <c r="I97" s="22" t="s">
        <v>405</v>
      </c>
      <c r="J97" s="35" t="s">
        <v>418</v>
      </c>
    </row>
    <row r="98" ht="18.75" customHeight="1" spans="1:10">
      <c r="A98" s="120" t="s">
        <v>351</v>
      </c>
      <c r="B98" s="22" t="s">
        <v>534</v>
      </c>
      <c r="C98" s="22" t="s">
        <v>381</v>
      </c>
      <c r="D98" s="22" t="s">
        <v>382</v>
      </c>
      <c r="E98" s="35" t="s">
        <v>535</v>
      </c>
      <c r="F98" s="22" t="s">
        <v>384</v>
      </c>
      <c r="G98" s="35" t="s">
        <v>536</v>
      </c>
      <c r="H98" s="22" t="s">
        <v>537</v>
      </c>
      <c r="I98" s="22" t="s">
        <v>405</v>
      </c>
      <c r="J98" s="35" t="s">
        <v>388</v>
      </c>
    </row>
    <row r="99" ht="18.75" customHeight="1" spans="1:10">
      <c r="A99" s="212" t="s">
        <v>538</v>
      </c>
      <c r="B99" s="22" t="s">
        <v>539</v>
      </c>
      <c r="C99" s="22" t="s">
        <v>381</v>
      </c>
      <c r="D99" s="22" t="s">
        <v>382</v>
      </c>
      <c r="E99" s="35" t="s">
        <v>540</v>
      </c>
      <c r="F99" s="22" t="s">
        <v>390</v>
      </c>
      <c r="G99" s="35" t="s">
        <v>541</v>
      </c>
      <c r="H99" s="22" t="s">
        <v>542</v>
      </c>
      <c r="I99" s="22" t="s">
        <v>387</v>
      </c>
      <c r="J99" s="35" t="s">
        <v>388</v>
      </c>
    </row>
    <row r="100" ht="18.75" customHeight="1" spans="1:10">
      <c r="A100" s="212" t="s">
        <v>538</v>
      </c>
      <c r="B100" s="22" t="s">
        <v>539</v>
      </c>
      <c r="C100" s="22" t="s">
        <v>381</v>
      </c>
      <c r="D100" s="22" t="s">
        <v>382</v>
      </c>
      <c r="E100" s="35" t="s">
        <v>543</v>
      </c>
      <c r="F100" s="22" t="s">
        <v>390</v>
      </c>
      <c r="G100" s="35" t="s">
        <v>544</v>
      </c>
      <c r="H100" s="22" t="s">
        <v>431</v>
      </c>
      <c r="I100" s="22" t="s">
        <v>387</v>
      </c>
      <c r="J100" s="35" t="s">
        <v>397</v>
      </c>
    </row>
    <row r="101" ht="18.75" customHeight="1" spans="1:10">
      <c r="A101" s="212" t="s">
        <v>538</v>
      </c>
      <c r="B101" s="22" t="s">
        <v>539</v>
      </c>
      <c r="C101" s="22" t="s">
        <v>381</v>
      </c>
      <c r="D101" s="22" t="s">
        <v>398</v>
      </c>
      <c r="E101" s="35" t="s">
        <v>499</v>
      </c>
      <c r="F101" s="22" t="s">
        <v>390</v>
      </c>
      <c r="G101" s="35" t="s">
        <v>391</v>
      </c>
      <c r="H101" s="22" t="s">
        <v>392</v>
      </c>
      <c r="I101" s="22" t="s">
        <v>405</v>
      </c>
      <c r="J101" s="35" t="s">
        <v>401</v>
      </c>
    </row>
    <row r="102" ht="18.75" customHeight="1" spans="1:10">
      <c r="A102" s="212" t="s">
        <v>538</v>
      </c>
      <c r="B102" s="22" t="s">
        <v>539</v>
      </c>
      <c r="C102" s="22" t="s">
        <v>381</v>
      </c>
      <c r="D102" s="22" t="s">
        <v>402</v>
      </c>
      <c r="E102" s="35" t="s">
        <v>407</v>
      </c>
      <c r="F102" s="22" t="s">
        <v>384</v>
      </c>
      <c r="G102" s="35" t="s">
        <v>404</v>
      </c>
      <c r="H102" s="22" t="s">
        <v>392</v>
      </c>
      <c r="I102" s="22" t="s">
        <v>405</v>
      </c>
      <c r="J102" s="35" t="s">
        <v>408</v>
      </c>
    </row>
    <row r="103" ht="18.75" customHeight="1" spans="1:10">
      <c r="A103" s="212" t="s">
        <v>538</v>
      </c>
      <c r="B103" s="22" t="s">
        <v>539</v>
      </c>
      <c r="C103" s="22" t="s">
        <v>409</v>
      </c>
      <c r="D103" s="22" t="s">
        <v>410</v>
      </c>
      <c r="E103" s="35" t="s">
        <v>545</v>
      </c>
      <c r="F103" s="22" t="s">
        <v>384</v>
      </c>
      <c r="G103" s="35" t="s">
        <v>546</v>
      </c>
      <c r="H103" s="22" t="s">
        <v>392</v>
      </c>
      <c r="I103" s="22" t="s">
        <v>405</v>
      </c>
      <c r="J103" s="35" t="s">
        <v>440</v>
      </c>
    </row>
    <row r="104" ht="18.75" customHeight="1" spans="1:10">
      <c r="A104" s="212" t="s">
        <v>538</v>
      </c>
      <c r="B104" s="22" t="s">
        <v>539</v>
      </c>
      <c r="C104" s="22" t="s">
        <v>409</v>
      </c>
      <c r="D104" s="22" t="s">
        <v>410</v>
      </c>
      <c r="E104" s="35" t="s">
        <v>490</v>
      </c>
      <c r="F104" s="22" t="s">
        <v>390</v>
      </c>
      <c r="G104" s="35" t="s">
        <v>547</v>
      </c>
      <c r="H104" s="22" t="s">
        <v>392</v>
      </c>
      <c r="I104" s="22" t="s">
        <v>387</v>
      </c>
      <c r="J104" s="35" t="s">
        <v>440</v>
      </c>
    </row>
    <row r="105" ht="18.75" customHeight="1" spans="1:10">
      <c r="A105" s="212" t="s">
        <v>538</v>
      </c>
      <c r="B105" s="22" t="s">
        <v>539</v>
      </c>
      <c r="C105" s="22" t="s">
        <v>415</v>
      </c>
      <c r="D105" s="22" t="s">
        <v>416</v>
      </c>
      <c r="E105" s="35" t="s">
        <v>417</v>
      </c>
      <c r="F105" s="22" t="s">
        <v>384</v>
      </c>
      <c r="G105" s="35" t="s">
        <v>400</v>
      </c>
      <c r="H105" s="22" t="s">
        <v>392</v>
      </c>
      <c r="I105" s="22" t="s">
        <v>405</v>
      </c>
      <c r="J105" s="35" t="s">
        <v>418</v>
      </c>
    </row>
    <row r="106" ht="18.75" customHeight="1" spans="1:10">
      <c r="A106" s="212" t="s">
        <v>365</v>
      </c>
      <c r="B106" s="22" t="s">
        <v>548</v>
      </c>
      <c r="C106" s="22" t="s">
        <v>381</v>
      </c>
      <c r="D106" s="22" t="s">
        <v>382</v>
      </c>
      <c r="E106" s="35" t="s">
        <v>549</v>
      </c>
      <c r="F106" s="22" t="s">
        <v>384</v>
      </c>
      <c r="G106" s="35" t="s">
        <v>153</v>
      </c>
      <c r="H106" s="22" t="s">
        <v>386</v>
      </c>
      <c r="I106" s="22" t="s">
        <v>387</v>
      </c>
      <c r="J106" s="35" t="s">
        <v>388</v>
      </c>
    </row>
    <row r="107" ht="18.75" customHeight="1" spans="1:10">
      <c r="A107" s="212" t="s">
        <v>365</v>
      </c>
      <c r="B107" s="22" t="s">
        <v>548</v>
      </c>
      <c r="C107" s="22" t="s">
        <v>381</v>
      </c>
      <c r="D107" s="22" t="s">
        <v>382</v>
      </c>
      <c r="E107" s="35" t="s">
        <v>550</v>
      </c>
      <c r="F107" s="22" t="s">
        <v>384</v>
      </c>
      <c r="G107" s="35" t="s">
        <v>153</v>
      </c>
      <c r="H107" s="22" t="s">
        <v>386</v>
      </c>
      <c r="I107" s="22" t="s">
        <v>387</v>
      </c>
      <c r="J107" s="35" t="s">
        <v>393</v>
      </c>
    </row>
    <row r="108" ht="18.75" customHeight="1" spans="1:10">
      <c r="A108" s="212" t="s">
        <v>365</v>
      </c>
      <c r="B108" s="22" t="s">
        <v>548</v>
      </c>
      <c r="C108" s="22" t="s">
        <v>381</v>
      </c>
      <c r="D108" s="22" t="s">
        <v>382</v>
      </c>
      <c r="E108" s="35" t="s">
        <v>486</v>
      </c>
      <c r="F108" s="22" t="s">
        <v>487</v>
      </c>
      <c r="G108" s="35" t="s">
        <v>155</v>
      </c>
      <c r="H108" s="22" t="s">
        <v>392</v>
      </c>
      <c r="I108" s="22" t="s">
        <v>387</v>
      </c>
      <c r="J108" s="35" t="s">
        <v>397</v>
      </c>
    </row>
    <row r="109" ht="18.75" customHeight="1" spans="1:10">
      <c r="A109" s="212" t="s">
        <v>365</v>
      </c>
      <c r="B109" s="22" t="s">
        <v>548</v>
      </c>
      <c r="C109" s="22" t="s">
        <v>381</v>
      </c>
      <c r="D109" s="22" t="s">
        <v>398</v>
      </c>
      <c r="E109" s="35" t="s">
        <v>499</v>
      </c>
      <c r="F109" s="22" t="s">
        <v>384</v>
      </c>
      <c r="G109" s="35" t="s">
        <v>433</v>
      </c>
      <c r="H109" s="22" t="s">
        <v>392</v>
      </c>
      <c r="I109" s="22" t="s">
        <v>405</v>
      </c>
      <c r="J109" s="35" t="s">
        <v>401</v>
      </c>
    </row>
    <row r="110" ht="18.75" customHeight="1" spans="1:10">
      <c r="A110" s="212" t="s">
        <v>365</v>
      </c>
      <c r="B110" s="22" t="s">
        <v>548</v>
      </c>
      <c r="C110" s="22" t="s">
        <v>409</v>
      </c>
      <c r="D110" s="22" t="s">
        <v>410</v>
      </c>
      <c r="E110" s="35" t="s">
        <v>482</v>
      </c>
      <c r="F110" s="22" t="s">
        <v>384</v>
      </c>
      <c r="G110" s="35" t="s">
        <v>400</v>
      </c>
      <c r="H110" s="22" t="s">
        <v>392</v>
      </c>
      <c r="I110" s="22" t="s">
        <v>405</v>
      </c>
      <c r="J110" s="35" t="s">
        <v>414</v>
      </c>
    </row>
    <row r="111" ht="18.75" customHeight="1" spans="1:10">
      <c r="A111" s="212" t="s">
        <v>365</v>
      </c>
      <c r="B111" s="22" t="s">
        <v>548</v>
      </c>
      <c r="C111" s="22" t="s">
        <v>415</v>
      </c>
      <c r="D111" s="22" t="s">
        <v>416</v>
      </c>
      <c r="E111" s="35" t="s">
        <v>417</v>
      </c>
      <c r="F111" s="22" t="s">
        <v>384</v>
      </c>
      <c r="G111" s="35" t="s">
        <v>404</v>
      </c>
      <c r="H111" s="22" t="s">
        <v>392</v>
      </c>
      <c r="I111" s="22" t="s">
        <v>405</v>
      </c>
      <c r="J111" s="35" t="s">
        <v>418</v>
      </c>
    </row>
    <row r="112" ht="18.75" customHeight="1" spans="1:10">
      <c r="A112" s="212" t="s">
        <v>337</v>
      </c>
      <c r="B112" s="22" t="s">
        <v>551</v>
      </c>
      <c r="C112" s="22" t="s">
        <v>381</v>
      </c>
      <c r="D112" s="22" t="s">
        <v>382</v>
      </c>
      <c r="E112" s="35" t="s">
        <v>552</v>
      </c>
      <c r="F112" s="22" t="s">
        <v>384</v>
      </c>
      <c r="G112" s="35" t="s">
        <v>154</v>
      </c>
      <c r="H112" s="22" t="s">
        <v>523</v>
      </c>
      <c r="I112" s="22" t="s">
        <v>387</v>
      </c>
      <c r="J112" s="35" t="s">
        <v>397</v>
      </c>
    </row>
    <row r="113" ht="18.75" customHeight="1" spans="1:10">
      <c r="A113" s="212" t="s">
        <v>337</v>
      </c>
      <c r="B113" s="22" t="s">
        <v>553</v>
      </c>
      <c r="C113" s="22" t="s">
        <v>381</v>
      </c>
      <c r="D113" s="22" t="s">
        <v>382</v>
      </c>
      <c r="E113" s="35" t="s">
        <v>554</v>
      </c>
      <c r="F113" s="22" t="s">
        <v>384</v>
      </c>
      <c r="G113" s="35" t="s">
        <v>153</v>
      </c>
      <c r="H113" s="22" t="s">
        <v>523</v>
      </c>
      <c r="I113" s="22" t="s">
        <v>387</v>
      </c>
      <c r="J113" s="35" t="s">
        <v>397</v>
      </c>
    </row>
    <row r="114" ht="18.75" customHeight="1" spans="1:10">
      <c r="A114" s="212" t="s">
        <v>337</v>
      </c>
      <c r="B114" s="22" t="s">
        <v>553</v>
      </c>
      <c r="C114" s="22" t="s">
        <v>381</v>
      </c>
      <c r="D114" s="22" t="s">
        <v>382</v>
      </c>
      <c r="E114" s="35" t="s">
        <v>555</v>
      </c>
      <c r="F114" s="22" t="s">
        <v>384</v>
      </c>
      <c r="G114" s="35" t="s">
        <v>152</v>
      </c>
      <c r="H114" s="22" t="s">
        <v>523</v>
      </c>
      <c r="I114" s="22" t="s">
        <v>387</v>
      </c>
      <c r="J114" s="35" t="s">
        <v>397</v>
      </c>
    </row>
    <row r="115" ht="18.75" customHeight="1" spans="1:10">
      <c r="A115" s="212" t="s">
        <v>337</v>
      </c>
      <c r="B115" s="22" t="s">
        <v>553</v>
      </c>
      <c r="C115" s="22" t="s">
        <v>381</v>
      </c>
      <c r="D115" s="22" t="s">
        <v>382</v>
      </c>
      <c r="E115" s="35" t="s">
        <v>556</v>
      </c>
      <c r="F115" s="22" t="s">
        <v>384</v>
      </c>
      <c r="G115" s="35" t="s">
        <v>557</v>
      </c>
      <c r="H115" s="22" t="s">
        <v>468</v>
      </c>
      <c r="I115" s="22" t="s">
        <v>387</v>
      </c>
      <c r="J115" s="35" t="s">
        <v>397</v>
      </c>
    </row>
    <row r="116" ht="18.75" customHeight="1" spans="1:10">
      <c r="A116" s="212" t="s">
        <v>337</v>
      </c>
      <c r="B116" s="22" t="s">
        <v>553</v>
      </c>
      <c r="C116" s="22" t="s">
        <v>381</v>
      </c>
      <c r="D116" s="22" t="s">
        <v>382</v>
      </c>
      <c r="E116" s="35" t="s">
        <v>558</v>
      </c>
      <c r="F116" s="22" t="s">
        <v>384</v>
      </c>
      <c r="G116" s="35" t="s">
        <v>559</v>
      </c>
      <c r="H116" s="22" t="s">
        <v>468</v>
      </c>
      <c r="I116" s="22" t="s">
        <v>387</v>
      </c>
      <c r="J116" s="35" t="s">
        <v>397</v>
      </c>
    </row>
    <row r="117" ht="18.75" customHeight="1" spans="1:10">
      <c r="A117" s="212" t="s">
        <v>337</v>
      </c>
      <c r="B117" s="22" t="s">
        <v>553</v>
      </c>
      <c r="C117" s="22" t="s">
        <v>381</v>
      </c>
      <c r="D117" s="22" t="s">
        <v>398</v>
      </c>
      <c r="E117" s="35" t="s">
        <v>422</v>
      </c>
      <c r="F117" s="22" t="s">
        <v>384</v>
      </c>
      <c r="G117" s="35" t="s">
        <v>433</v>
      </c>
      <c r="H117" s="22" t="s">
        <v>392</v>
      </c>
      <c r="I117" s="22" t="s">
        <v>405</v>
      </c>
      <c r="J117" s="35" t="s">
        <v>401</v>
      </c>
    </row>
    <row r="118" ht="18.75" customHeight="1" spans="1:10">
      <c r="A118" s="212" t="s">
        <v>337</v>
      </c>
      <c r="B118" s="22" t="s">
        <v>553</v>
      </c>
      <c r="C118" s="22" t="s">
        <v>381</v>
      </c>
      <c r="D118" s="22" t="s">
        <v>402</v>
      </c>
      <c r="E118" s="35" t="s">
        <v>407</v>
      </c>
      <c r="F118" s="22" t="s">
        <v>384</v>
      </c>
      <c r="G118" s="35" t="s">
        <v>433</v>
      </c>
      <c r="H118" s="22" t="s">
        <v>392</v>
      </c>
      <c r="I118" s="22" t="s">
        <v>405</v>
      </c>
      <c r="J118" s="35" t="s">
        <v>408</v>
      </c>
    </row>
    <row r="119" ht="18.75" customHeight="1" spans="1:10">
      <c r="A119" s="212" t="s">
        <v>337</v>
      </c>
      <c r="B119" s="22" t="s">
        <v>553</v>
      </c>
      <c r="C119" s="22" t="s">
        <v>409</v>
      </c>
      <c r="D119" s="22" t="s">
        <v>410</v>
      </c>
      <c r="E119" s="35" t="s">
        <v>560</v>
      </c>
      <c r="F119" s="22" t="s">
        <v>384</v>
      </c>
      <c r="G119" s="35" t="s">
        <v>391</v>
      </c>
      <c r="H119" s="22" t="s">
        <v>392</v>
      </c>
      <c r="I119" s="22" t="s">
        <v>405</v>
      </c>
      <c r="J119" s="35" t="s">
        <v>425</v>
      </c>
    </row>
    <row r="120" ht="18.75" customHeight="1" spans="1:10">
      <c r="A120" s="212" t="s">
        <v>337</v>
      </c>
      <c r="B120" s="22" t="s">
        <v>553</v>
      </c>
      <c r="C120" s="22" t="s">
        <v>415</v>
      </c>
      <c r="D120" s="22" t="s">
        <v>416</v>
      </c>
      <c r="E120" s="35" t="s">
        <v>417</v>
      </c>
      <c r="F120" s="22" t="s">
        <v>384</v>
      </c>
      <c r="G120" s="35" t="s">
        <v>404</v>
      </c>
      <c r="H120" s="22" t="s">
        <v>392</v>
      </c>
      <c r="I120" s="22" t="s">
        <v>405</v>
      </c>
      <c r="J120" s="35" t="s">
        <v>418</v>
      </c>
    </row>
    <row r="121" ht="18.75" customHeight="1" spans="1:10">
      <c r="A121" s="212" t="s">
        <v>302</v>
      </c>
      <c r="B121" s="22" t="s">
        <v>561</v>
      </c>
      <c r="C121" s="22" t="s">
        <v>381</v>
      </c>
      <c r="D121" s="22" t="s">
        <v>382</v>
      </c>
      <c r="E121" s="35" t="s">
        <v>562</v>
      </c>
      <c r="F121" s="22" t="s">
        <v>390</v>
      </c>
      <c r="G121" s="35" t="s">
        <v>563</v>
      </c>
      <c r="H121" s="22" t="s">
        <v>428</v>
      </c>
      <c r="I121" s="22" t="s">
        <v>387</v>
      </c>
      <c r="J121" s="35" t="s">
        <v>388</v>
      </c>
    </row>
    <row r="122" ht="18.75" customHeight="1" spans="1:10">
      <c r="A122" s="212" t="s">
        <v>302</v>
      </c>
      <c r="B122" s="22" t="s">
        <v>561</v>
      </c>
      <c r="C122" s="22" t="s">
        <v>381</v>
      </c>
      <c r="D122" s="22" t="s">
        <v>382</v>
      </c>
      <c r="E122" s="35" t="s">
        <v>564</v>
      </c>
      <c r="F122" s="22" t="s">
        <v>390</v>
      </c>
      <c r="G122" s="35" t="s">
        <v>565</v>
      </c>
      <c r="H122" s="22" t="s">
        <v>428</v>
      </c>
      <c r="I122" s="22" t="s">
        <v>387</v>
      </c>
      <c r="J122" s="35" t="s">
        <v>388</v>
      </c>
    </row>
    <row r="123" ht="18.75" customHeight="1" spans="1:10">
      <c r="A123" s="212" t="s">
        <v>302</v>
      </c>
      <c r="B123" s="22" t="s">
        <v>561</v>
      </c>
      <c r="C123" s="22" t="s">
        <v>381</v>
      </c>
      <c r="D123" s="22" t="s">
        <v>382</v>
      </c>
      <c r="E123" s="35" t="s">
        <v>566</v>
      </c>
      <c r="F123" s="22" t="s">
        <v>390</v>
      </c>
      <c r="G123" s="35" t="s">
        <v>565</v>
      </c>
      <c r="H123" s="22" t="s">
        <v>431</v>
      </c>
      <c r="I123" s="22" t="s">
        <v>387</v>
      </c>
      <c r="J123" s="35" t="s">
        <v>397</v>
      </c>
    </row>
    <row r="124" ht="18.75" customHeight="1" spans="1:10">
      <c r="A124" s="212" t="s">
        <v>302</v>
      </c>
      <c r="B124" s="22" t="s">
        <v>561</v>
      </c>
      <c r="C124" s="22" t="s">
        <v>381</v>
      </c>
      <c r="D124" s="22" t="s">
        <v>398</v>
      </c>
      <c r="E124" s="35" t="s">
        <v>499</v>
      </c>
      <c r="F124" s="22" t="s">
        <v>390</v>
      </c>
      <c r="G124" s="35" t="s">
        <v>404</v>
      </c>
      <c r="H124" s="22" t="s">
        <v>392</v>
      </c>
      <c r="I124" s="22" t="s">
        <v>387</v>
      </c>
      <c r="J124" s="35" t="s">
        <v>401</v>
      </c>
    </row>
    <row r="125" ht="18.75" customHeight="1" spans="1:10">
      <c r="A125" s="212" t="s">
        <v>302</v>
      </c>
      <c r="B125" s="22" t="s">
        <v>561</v>
      </c>
      <c r="C125" s="22" t="s">
        <v>381</v>
      </c>
      <c r="D125" s="22" t="s">
        <v>402</v>
      </c>
      <c r="E125" s="35" t="s">
        <v>407</v>
      </c>
      <c r="F125" s="22" t="s">
        <v>390</v>
      </c>
      <c r="G125" s="35" t="s">
        <v>391</v>
      </c>
      <c r="H125" s="22" t="s">
        <v>392</v>
      </c>
      <c r="I125" s="22" t="s">
        <v>387</v>
      </c>
      <c r="J125" s="35" t="s">
        <v>408</v>
      </c>
    </row>
    <row r="126" ht="18.75" customHeight="1" spans="1:10">
      <c r="A126" s="212" t="s">
        <v>302</v>
      </c>
      <c r="B126" s="22" t="s">
        <v>561</v>
      </c>
      <c r="C126" s="22" t="s">
        <v>409</v>
      </c>
      <c r="D126" s="22" t="s">
        <v>410</v>
      </c>
      <c r="E126" s="35" t="s">
        <v>560</v>
      </c>
      <c r="F126" s="22" t="s">
        <v>390</v>
      </c>
      <c r="G126" s="35" t="s">
        <v>391</v>
      </c>
      <c r="H126" s="22" t="s">
        <v>392</v>
      </c>
      <c r="I126" s="22" t="s">
        <v>387</v>
      </c>
      <c r="J126" s="35" t="s">
        <v>425</v>
      </c>
    </row>
    <row r="127" ht="18.75" customHeight="1" spans="1:10">
      <c r="A127" s="212" t="s">
        <v>302</v>
      </c>
      <c r="B127" s="22" t="s">
        <v>561</v>
      </c>
      <c r="C127" s="22" t="s">
        <v>409</v>
      </c>
      <c r="D127" s="22" t="s">
        <v>410</v>
      </c>
      <c r="E127" s="35" t="s">
        <v>567</v>
      </c>
      <c r="F127" s="22" t="s">
        <v>384</v>
      </c>
      <c r="G127" s="35" t="s">
        <v>412</v>
      </c>
      <c r="H127" s="22" t="s">
        <v>413</v>
      </c>
      <c r="I127" s="22" t="s">
        <v>387</v>
      </c>
      <c r="J127" s="35" t="s">
        <v>440</v>
      </c>
    </row>
    <row r="128" ht="18.75" customHeight="1" spans="1:10">
      <c r="A128" s="212" t="s">
        <v>302</v>
      </c>
      <c r="B128" s="22" t="s">
        <v>561</v>
      </c>
      <c r="C128" s="22" t="s">
        <v>415</v>
      </c>
      <c r="D128" s="22" t="s">
        <v>416</v>
      </c>
      <c r="E128" s="35" t="s">
        <v>417</v>
      </c>
      <c r="F128" s="22" t="s">
        <v>390</v>
      </c>
      <c r="G128" s="35" t="s">
        <v>404</v>
      </c>
      <c r="H128" s="22" t="s">
        <v>392</v>
      </c>
      <c r="I128" s="22" t="s">
        <v>387</v>
      </c>
      <c r="J128" s="35" t="s">
        <v>418</v>
      </c>
    </row>
    <row r="129" ht="18.75" customHeight="1" spans="1:10">
      <c r="A129" s="212" t="s">
        <v>341</v>
      </c>
      <c r="B129" s="22" t="s">
        <v>568</v>
      </c>
      <c r="C129" s="22" t="s">
        <v>381</v>
      </c>
      <c r="D129" s="22" t="s">
        <v>382</v>
      </c>
      <c r="E129" s="35" t="s">
        <v>569</v>
      </c>
      <c r="F129" s="22" t="s">
        <v>384</v>
      </c>
      <c r="G129" s="35" t="s">
        <v>570</v>
      </c>
      <c r="H129" s="22" t="s">
        <v>478</v>
      </c>
      <c r="I129" s="22" t="s">
        <v>387</v>
      </c>
      <c r="J129" s="35" t="s">
        <v>388</v>
      </c>
    </row>
    <row r="130" ht="18.75" customHeight="1" spans="1:10">
      <c r="A130" s="212" t="s">
        <v>571</v>
      </c>
      <c r="B130" s="22" t="s">
        <v>572</v>
      </c>
      <c r="C130" s="22" t="s">
        <v>381</v>
      </c>
      <c r="D130" s="22" t="s">
        <v>382</v>
      </c>
      <c r="E130" s="35" t="s">
        <v>573</v>
      </c>
      <c r="F130" s="22" t="s">
        <v>384</v>
      </c>
      <c r="G130" s="35" t="s">
        <v>153</v>
      </c>
      <c r="H130" s="22" t="s">
        <v>523</v>
      </c>
      <c r="I130" s="22" t="s">
        <v>387</v>
      </c>
      <c r="J130" s="35" t="s">
        <v>397</v>
      </c>
    </row>
    <row r="131" ht="18.75" customHeight="1" spans="1:10">
      <c r="A131" s="212" t="s">
        <v>571</v>
      </c>
      <c r="B131" s="22" t="s">
        <v>572</v>
      </c>
      <c r="C131" s="22" t="s">
        <v>381</v>
      </c>
      <c r="D131" s="22" t="s">
        <v>402</v>
      </c>
      <c r="E131" s="35" t="s">
        <v>407</v>
      </c>
      <c r="F131" s="22" t="s">
        <v>384</v>
      </c>
      <c r="G131" s="35" t="s">
        <v>433</v>
      </c>
      <c r="H131" s="22" t="s">
        <v>392</v>
      </c>
      <c r="I131" s="22" t="s">
        <v>405</v>
      </c>
      <c r="J131" s="35" t="s">
        <v>408</v>
      </c>
    </row>
    <row r="132" ht="18.75" customHeight="1" spans="1:10">
      <c r="A132" s="212" t="s">
        <v>571</v>
      </c>
      <c r="B132" s="22" t="s">
        <v>572</v>
      </c>
      <c r="C132" s="22" t="s">
        <v>381</v>
      </c>
      <c r="D132" s="22" t="s">
        <v>402</v>
      </c>
      <c r="E132" s="35" t="s">
        <v>407</v>
      </c>
      <c r="F132" s="22" t="s">
        <v>390</v>
      </c>
      <c r="G132" s="35" t="s">
        <v>391</v>
      </c>
      <c r="H132" s="22" t="s">
        <v>392</v>
      </c>
      <c r="I132" s="22" t="s">
        <v>387</v>
      </c>
      <c r="J132" s="35" t="s">
        <v>408</v>
      </c>
    </row>
    <row r="133" ht="18.75" customHeight="1" spans="1:10">
      <c r="A133" s="212" t="s">
        <v>571</v>
      </c>
      <c r="B133" s="22" t="s">
        <v>572</v>
      </c>
      <c r="C133" s="22" t="s">
        <v>409</v>
      </c>
      <c r="D133" s="22" t="s">
        <v>410</v>
      </c>
      <c r="E133" s="35" t="s">
        <v>560</v>
      </c>
      <c r="F133" s="22" t="s">
        <v>384</v>
      </c>
      <c r="G133" s="35" t="s">
        <v>400</v>
      </c>
      <c r="H133" s="22" t="s">
        <v>392</v>
      </c>
      <c r="I133" s="22" t="s">
        <v>405</v>
      </c>
      <c r="J133" s="35" t="s">
        <v>425</v>
      </c>
    </row>
    <row r="134" ht="18.75" customHeight="1" spans="1:10">
      <c r="A134" s="212" t="s">
        <v>571</v>
      </c>
      <c r="B134" s="22" t="s">
        <v>572</v>
      </c>
      <c r="C134" s="22" t="s">
        <v>415</v>
      </c>
      <c r="D134" s="22" t="s">
        <v>416</v>
      </c>
      <c r="E134" s="35" t="s">
        <v>417</v>
      </c>
      <c r="F134" s="22" t="s">
        <v>384</v>
      </c>
      <c r="G134" s="35" t="s">
        <v>404</v>
      </c>
      <c r="H134" s="22" t="s">
        <v>392</v>
      </c>
      <c r="I134" s="22" t="s">
        <v>405</v>
      </c>
      <c r="J134" s="35" t="s">
        <v>418</v>
      </c>
    </row>
    <row r="135" ht="18.75" customHeight="1" spans="1:10">
      <c r="A135" s="212" t="s">
        <v>367</v>
      </c>
      <c r="B135" s="22" t="s">
        <v>574</v>
      </c>
      <c r="C135" s="22" t="s">
        <v>381</v>
      </c>
      <c r="D135" s="22" t="s">
        <v>382</v>
      </c>
      <c r="E135" s="35" t="s">
        <v>575</v>
      </c>
      <c r="F135" s="22" t="s">
        <v>384</v>
      </c>
      <c r="G135" s="35" t="s">
        <v>576</v>
      </c>
      <c r="H135" s="22" t="s">
        <v>468</v>
      </c>
      <c r="I135" s="22" t="s">
        <v>387</v>
      </c>
      <c r="J135" s="35" t="s">
        <v>388</v>
      </c>
    </row>
    <row r="136" ht="18.75" customHeight="1" spans="1:10">
      <c r="A136" s="212" t="s">
        <v>367</v>
      </c>
      <c r="B136" s="22" t="s">
        <v>574</v>
      </c>
      <c r="C136" s="22" t="s">
        <v>381</v>
      </c>
      <c r="D136" s="22" t="s">
        <v>382</v>
      </c>
      <c r="E136" s="35" t="s">
        <v>577</v>
      </c>
      <c r="F136" s="22" t="s">
        <v>384</v>
      </c>
      <c r="G136" s="35" t="s">
        <v>153</v>
      </c>
      <c r="H136" s="22" t="s">
        <v>523</v>
      </c>
      <c r="I136" s="22" t="s">
        <v>387</v>
      </c>
      <c r="J136" s="35" t="s">
        <v>388</v>
      </c>
    </row>
    <row r="137" ht="18.75" customHeight="1" spans="1:10">
      <c r="A137" s="212" t="s">
        <v>367</v>
      </c>
      <c r="B137" s="22" t="s">
        <v>574</v>
      </c>
      <c r="C137" s="22" t="s">
        <v>381</v>
      </c>
      <c r="D137" s="22" t="s">
        <v>382</v>
      </c>
      <c r="E137" s="35" t="s">
        <v>578</v>
      </c>
      <c r="F137" s="22" t="s">
        <v>384</v>
      </c>
      <c r="G137" s="35" t="s">
        <v>579</v>
      </c>
      <c r="H137" s="22" t="s">
        <v>468</v>
      </c>
      <c r="I137" s="22" t="s">
        <v>387</v>
      </c>
      <c r="J137" s="35" t="s">
        <v>388</v>
      </c>
    </row>
    <row r="138" ht="18.75" customHeight="1" spans="1:10">
      <c r="A138" s="212" t="s">
        <v>367</v>
      </c>
      <c r="B138" s="22" t="s">
        <v>574</v>
      </c>
      <c r="C138" s="22" t="s">
        <v>381</v>
      </c>
      <c r="D138" s="22" t="s">
        <v>382</v>
      </c>
      <c r="E138" s="35" t="s">
        <v>486</v>
      </c>
      <c r="F138" s="22" t="s">
        <v>487</v>
      </c>
      <c r="G138" s="35" t="s">
        <v>155</v>
      </c>
      <c r="H138" s="22" t="s">
        <v>392</v>
      </c>
      <c r="I138" s="22" t="s">
        <v>387</v>
      </c>
      <c r="J138" s="35" t="s">
        <v>580</v>
      </c>
    </row>
    <row r="139" ht="18.75" customHeight="1" spans="1:10">
      <c r="A139" s="212" t="s">
        <v>367</v>
      </c>
      <c r="B139" s="22" t="s">
        <v>574</v>
      </c>
      <c r="C139" s="22" t="s">
        <v>381</v>
      </c>
      <c r="D139" s="22" t="s">
        <v>398</v>
      </c>
      <c r="E139" s="35" t="s">
        <v>422</v>
      </c>
      <c r="F139" s="22" t="s">
        <v>384</v>
      </c>
      <c r="G139" s="35" t="s">
        <v>433</v>
      </c>
      <c r="H139" s="22" t="s">
        <v>392</v>
      </c>
      <c r="I139" s="22" t="s">
        <v>387</v>
      </c>
      <c r="J139" s="35" t="s">
        <v>401</v>
      </c>
    </row>
    <row r="140" ht="18.75" customHeight="1" spans="1:10">
      <c r="A140" s="212" t="s">
        <v>367</v>
      </c>
      <c r="B140" s="22" t="s">
        <v>574</v>
      </c>
      <c r="C140" s="22" t="s">
        <v>381</v>
      </c>
      <c r="D140" s="22" t="s">
        <v>402</v>
      </c>
      <c r="E140" s="35" t="s">
        <v>407</v>
      </c>
      <c r="F140" s="22" t="s">
        <v>384</v>
      </c>
      <c r="G140" s="35" t="s">
        <v>400</v>
      </c>
      <c r="H140" s="22" t="s">
        <v>392</v>
      </c>
      <c r="I140" s="22" t="s">
        <v>387</v>
      </c>
      <c r="J140" s="35" t="s">
        <v>408</v>
      </c>
    </row>
    <row r="141" ht="18.75" customHeight="1" spans="1:10">
      <c r="A141" s="212" t="s">
        <v>367</v>
      </c>
      <c r="B141" s="22" t="s">
        <v>574</v>
      </c>
      <c r="C141" s="22" t="s">
        <v>409</v>
      </c>
      <c r="D141" s="22" t="s">
        <v>410</v>
      </c>
      <c r="E141" s="35" t="s">
        <v>482</v>
      </c>
      <c r="F141" s="22" t="s">
        <v>384</v>
      </c>
      <c r="G141" s="35" t="s">
        <v>391</v>
      </c>
      <c r="H141" s="22" t="s">
        <v>392</v>
      </c>
      <c r="I141" s="22" t="s">
        <v>405</v>
      </c>
      <c r="J141" s="35" t="s">
        <v>414</v>
      </c>
    </row>
    <row r="142" ht="18.75" customHeight="1" spans="1:10">
      <c r="A142" s="212" t="s">
        <v>367</v>
      </c>
      <c r="B142" s="22" t="s">
        <v>574</v>
      </c>
      <c r="C142" s="22" t="s">
        <v>415</v>
      </c>
      <c r="D142" s="22" t="s">
        <v>416</v>
      </c>
      <c r="E142" s="35" t="s">
        <v>417</v>
      </c>
      <c r="F142" s="22" t="s">
        <v>384</v>
      </c>
      <c r="G142" s="35" t="s">
        <v>404</v>
      </c>
      <c r="H142" s="22" t="s">
        <v>392</v>
      </c>
      <c r="I142" s="22" t="s">
        <v>405</v>
      </c>
      <c r="J142" s="35" t="s">
        <v>418</v>
      </c>
    </row>
    <row r="143" ht="18.75" customHeight="1" spans="1:10">
      <c r="A143" s="212" t="s">
        <v>349</v>
      </c>
      <c r="B143" s="22" t="s">
        <v>581</v>
      </c>
      <c r="C143" s="22" t="s">
        <v>381</v>
      </c>
      <c r="D143" s="22" t="s">
        <v>382</v>
      </c>
      <c r="E143" s="35" t="s">
        <v>582</v>
      </c>
      <c r="F143" s="22" t="s">
        <v>384</v>
      </c>
      <c r="G143" s="35" t="s">
        <v>583</v>
      </c>
      <c r="H143" s="22" t="s">
        <v>584</v>
      </c>
      <c r="I143" s="22" t="s">
        <v>387</v>
      </c>
      <c r="J143" s="35" t="s">
        <v>388</v>
      </c>
    </row>
    <row r="144" ht="18.75" customHeight="1" spans="1:10">
      <c r="A144" s="212" t="s">
        <v>349</v>
      </c>
      <c r="B144" s="22" t="s">
        <v>581</v>
      </c>
      <c r="C144" s="22" t="s">
        <v>381</v>
      </c>
      <c r="D144" s="22" t="s">
        <v>382</v>
      </c>
      <c r="E144" s="35" t="s">
        <v>585</v>
      </c>
      <c r="F144" s="22" t="s">
        <v>384</v>
      </c>
      <c r="G144" s="35" t="s">
        <v>586</v>
      </c>
      <c r="H144" s="22" t="s">
        <v>584</v>
      </c>
      <c r="I144" s="22" t="s">
        <v>387</v>
      </c>
      <c r="J144" s="35" t="s">
        <v>397</v>
      </c>
    </row>
    <row r="145" ht="18.75" customHeight="1" spans="1:10">
      <c r="A145" s="212" t="s">
        <v>349</v>
      </c>
      <c r="B145" s="22" t="s">
        <v>581</v>
      </c>
      <c r="C145" s="22" t="s">
        <v>381</v>
      </c>
      <c r="D145" s="22" t="s">
        <v>382</v>
      </c>
      <c r="E145" s="35" t="s">
        <v>587</v>
      </c>
      <c r="F145" s="22" t="s">
        <v>384</v>
      </c>
      <c r="G145" s="35" t="s">
        <v>588</v>
      </c>
      <c r="H145" s="22" t="s">
        <v>584</v>
      </c>
      <c r="I145" s="22" t="s">
        <v>387</v>
      </c>
      <c r="J145" s="35" t="s">
        <v>587</v>
      </c>
    </row>
    <row r="146" ht="18.75" customHeight="1" spans="1:10">
      <c r="A146" s="212" t="s">
        <v>349</v>
      </c>
      <c r="B146" s="22" t="s">
        <v>581</v>
      </c>
      <c r="C146" s="22" t="s">
        <v>381</v>
      </c>
      <c r="D146" s="22" t="s">
        <v>382</v>
      </c>
      <c r="E146" s="35" t="s">
        <v>589</v>
      </c>
      <c r="F146" s="22" t="s">
        <v>384</v>
      </c>
      <c r="G146" s="35" t="s">
        <v>590</v>
      </c>
      <c r="H146" s="22" t="s">
        <v>584</v>
      </c>
      <c r="I146" s="22" t="s">
        <v>387</v>
      </c>
      <c r="J146" s="35" t="s">
        <v>589</v>
      </c>
    </row>
    <row r="147" ht="18.75" customHeight="1" spans="1:10">
      <c r="A147" s="212" t="s">
        <v>349</v>
      </c>
      <c r="B147" s="22" t="s">
        <v>581</v>
      </c>
      <c r="C147" s="22" t="s">
        <v>381</v>
      </c>
      <c r="D147" s="22" t="s">
        <v>402</v>
      </c>
      <c r="E147" s="35" t="s">
        <v>407</v>
      </c>
      <c r="F147" s="22" t="s">
        <v>384</v>
      </c>
      <c r="G147" s="35" t="s">
        <v>433</v>
      </c>
      <c r="H147" s="22" t="s">
        <v>392</v>
      </c>
      <c r="I147" s="22" t="s">
        <v>405</v>
      </c>
      <c r="J147" s="35" t="s">
        <v>408</v>
      </c>
    </row>
    <row r="148" ht="18.75" customHeight="1" spans="1:10">
      <c r="A148" s="212" t="s">
        <v>349</v>
      </c>
      <c r="B148" s="22" t="s">
        <v>581</v>
      </c>
      <c r="C148" s="22" t="s">
        <v>409</v>
      </c>
      <c r="D148" s="22" t="s">
        <v>410</v>
      </c>
      <c r="E148" s="35" t="s">
        <v>533</v>
      </c>
      <c r="F148" s="22" t="s">
        <v>384</v>
      </c>
      <c r="G148" s="35" t="s">
        <v>404</v>
      </c>
      <c r="H148" s="22" t="s">
        <v>392</v>
      </c>
      <c r="I148" s="22" t="s">
        <v>405</v>
      </c>
      <c r="J148" s="35" t="s">
        <v>440</v>
      </c>
    </row>
    <row r="149" ht="18.75" customHeight="1" spans="1:10">
      <c r="A149" s="212" t="s">
        <v>349</v>
      </c>
      <c r="B149" s="22" t="s">
        <v>581</v>
      </c>
      <c r="C149" s="22" t="s">
        <v>415</v>
      </c>
      <c r="D149" s="22" t="s">
        <v>416</v>
      </c>
      <c r="E149" s="35" t="s">
        <v>417</v>
      </c>
      <c r="F149" s="22" t="s">
        <v>384</v>
      </c>
      <c r="G149" s="35" t="s">
        <v>404</v>
      </c>
      <c r="H149" s="22" t="s">
        <v>392</v>
      </c>
      <c r="I149" s="22" t="s">
        <v>405</v>
      </c>
      <c r="J149" s="35" t="s">
        <v>418</v>
      </c>
    </row>
    <row r="150" ht="18.75" customHeight="1" spans="1:10">
      <c r="A150" s="212" t="s">
        <v>339</v>
      </c>
      <c r="B150" s="22" t="s">
        <v>591</v>
      </c>
      <c r="C150" s="22" t="s">
        <v>381</v>
      </c>
      <c r="D150" s="22" t="s">
        <v>382</v>
      </c>
      <c r="E150" s="35" t="s">
        <v>592</v>
      </c>
      <c r="F150" s="22" t="s">
        <v>384</v>
      </c>
      <c r="G150" s="35" t="s">
        <v>593</v>
      </c>
      <c r="H150" s="22" t="s">
        <v>594</v>
      </c>
      <c r="I150" s="22" t="s">
        <v>387</v>
      </c>
      <c r="J150" s="35" t="s">
        <v>595</v>
      </c>
    </row>
    <row r="151" ht="18.75" customHeight="1" spans="1:10">
      <c r="A151" s="212" t="s">
        <v>339</v>
      </c>
      <c r="B151" s="22" t="s">
        <v>596</v>
      </c>
      <c r="C151" s="22" t="s">
        <v>381</v>
      </c>
      <c r="D151" s="22" t="s">
        <v>382</v>
      </c>
      <c r="E151" s="35" t="s">
        <v>597</v>
      </c>
      <c r="F151" s="22" t="s">
        <v>384</v>
      </c>
      <c r="G151" s="35" t="s">
        <v>598</v>
      </c>
      <c r="H151" s="22" t="s">
        <v>594</v>
      </c>
      <c r="I151" s="22" t="s">
        <v>387</v>
      </c>
      <c r="J151" s="35" t="s">
        <v>397</v>
      </c>
    </row>
    <row r="152" ht="18.75" customHeight="1" spans="1:10">
      <c r="A152" s="212" t="s">
        <v>339</v>
      </c>
      <c r="B152" s="22" t="s">
        <v>596</v>
      </c>
      <c r="C152" s="22" t="s">
        <v>381</v>
      </c>
      <c r="D152" s="22" t="s">
        <v>382</v>
      </c>
      <c r="E152" s="35" t="s">
        <v>599</v>
      </c>
      <c r="F152" s="22" t="s">
        <v>384</v>
      </c>
      <c r="G152" s="35" t="s">
        <v>600</v>
      </c>
      <c r="H152" s="22" t="s">
        <v>594</v>
      </c>
      <c r="I152" s="22" t="s">
        <v>387</v>
      </c>
      <c r="J152" s="35" t="s">
        <v>595</v>
      </c>
    </row>
    <row r="153" ht="18.75" customHeight="1" spans="1:10">
      <c r="A153" s="212" t="s">
        <v>339</v>
      </c>
      <c r="B153" s="22" t="s">
        <v>596</v>
      </c>
      <c r="C153" s="22" t="s">
        <v>381</v>
      </c>
      <c r="D153" s="22" t="s">
        <v>382</v>
      </c>
      <c r="E153" s="35" t="s">
        <v>601</v>
      </c>
      <c r="F153" s="22" t="s">
        <v>384</v>
      </c>
      <c r="G153" s="35" t="s">
        <v>155</v>
      </c>
      <c r="H153" s="22" t="s">
        <v>386</v>
      </c>
      <c r="I153" s="22" t="s">
        <v>387</v>
      </c>
      <c r="J153" s="35" t="s">
        <v>602</v>
      </c>
    </row>
    <row r="154" ht="18.75" customHeight="1" spans="1:10">
      <c r="A154" s="212" t="s">
        <v>339</v>
      </c>
      <c r="B154" s="22" t="s">
        <v>596</v>
      </c>
      <c r="C154" s="22" t="s">
        <v>381</v>
      </c>
      <c r="D154" s="22" t="s">
        <v>382</v>
      </c>
      <c r="E154" s="35" t="s">
        <v>603</v>
      </c>
      <c r="F154" s="22" t="s">
        <v>384</v>
      </c>
      <c r="G154" s="35" t="s">
        <v>563</v>
      </c>
      <c r="H154" s="22" t="s">
        <v>386</v>
      </c>
      <c r="I154" s="22" t="s">
        <v>387</v>
      </c>
      <c r="J154" s="35" t="s">
        <v>602</v>
      </c>
    </row>
    <row r="155" ht="18.75" customHeight="1" spans="1:10">
      <c r="A155" s="212" t="s">
        <v>339</v>
      </c>
      <c r="B155" s="22" t="s">
        <v>596</v>
      </c>
      <c r="C155" s="22" t="s">
        <v>381</v>
      </c>
      <c r="D155" s="22" t="s">
        <v>382</v>
      </c>
      <c r="E155" s="35" t="s">
        <v>604</v>
      </c>
      <c r="F155" s="22" t="s">
        <v>384</v>
      </c>
      <c r="G155" s="35" t="s">
        <v>152</v>
      </c>
      <c r="H155" s="22" t="s">
        <v>386</v>
      </c>
      <c r="I155" s="22" t="s">
        <v>387</v>
      </c>
      <c r="J155" s="35" t="s">
        <v>605</v>
      </c>
    </row>
    <row r="156" ht="18.75" customHeight="1" spans="1:10">
      <c r="A156" s="212" t="s">
        <v>339</v>
      </c>
      <c r="B156" s="22" t="s">
        <v>596</v>
      </c>
      <c r="C156" s="22" t="s">
        <v>381</v>
      </c>
      <c r="D156" s="22" t="s">
        <v>398</v>
      </c>
      <c r="E156" s="35" t="s">
        <v>606</v>
      </c>
      <c r="F156" s="22" t="s">
        <v>384</v>
      </c>
      <c r="G156" s="35" t="s">
        <v>433</v>
      </c>
      <c r="H156" s="22" t="s">
        <v>392</v>
      </c>
      <c r="I156" s="22" t="s">
        <v>405</v>
      </c>
      <c r="J156" s="35" t="s">
        <v>401</v>
      </c>
    </row>
    <row r="157" ht="18.75" customHeight="1" spans="1:10">
      <c r="A157" s="212" t="s">
        <v>339</v>
      </c>
      <c r="B157" s="22" t="s">
        <v>596</v>
      </c>
      <c r="C157" s="22" t="s">
        <v>381</v>
      </c>
      <c r="D157" s="22" t="s">
        <v>402</v>
      </c>
      <c r="E157" s="35" t="s">
        <v>407</v>
      </c>
      <c r="F157" s="22" t="s">
        <v>384</v>
      </c>
      <c r="G157" s="35" t="s">
        <v>400</v>
      </c>
      <c r="H157" s="22" t="s">
        <v>392</v>
      </c>
      <c r="I157" s="22" t="s">
        <v>405</v>
      </c>
      <c r="J157" s="35" t="s">
        <v>408</v>
      </c>
    </row>
    <row r="158" ht="18.75" customHeight="1" spans="1:10">
      <c r="A158" s="212" t="s">
        <v>339</v>
      </c>
      <c r="B158" s="22" t="s">
        <v>596</v>
      </c>
      <c r="C158" s="22" t="s">
        <v>409</v>
      </c>
      <c r="D158" s="22" t="s">
        <v>410</v>
      </c>
      <c r="E158" s="35" t="s">
        <v>607</v>
      </c>
      <c r="F158" s="22" t="s">
        <v>390</v>
      </c>
      <c r="G158" s="35" t="s">
        <v>544</v>
      </c>
      <c r="H158" s="22" t="s">
        <v>436</v>
      </c>
      <c r="I158" s="22" t="s">
        <v>387</v>
      </c>
      <c r="J158" s="35" t="s">
        <v>440</v>
      </c>
    </row>
    <row r="159" ht="18.75" customHeight="1" spans="1:10">
      <c r="A159" s="212" t="s">
        <v>339</v>
      </c>
      <c r="B159" s="22" t="s">
        <v>596</v>
      </c>
      <c r="C159" s="22" t="s">
        <v>415</v>
      </c>
      <c r="D159" s="22" t="s">
        <v>416</v>
      </c>
      <c r="E159" s="35" t="s">
        <v>417</v>
      </c>
      <c r="F159" s="22" t="s">
        <v>384</v>
      </c>
      <c r="G159" s="35" t="s">
        <v>404</v>
      </c>
      <c r="H159" s="22" t="s">
        <v>392</v>
      </c>
      <c r="I159" s="22" t="s">
        <v>405</v>
      </c>
      <c r="J159" s="35" t="s">
        <v>418</v>
      </c>
    </row>
    <row r="160" ht="18.75" customHeight="1" spans="1:10">
      <c r="A160" s="212" t="s">
        <v>331</v>
      </c>
      <c r="B160" s="22" t="s">
        <v>608</v>
      </c>
      <c r="C160" s="22" t="s">
        <v>381</v>
      </c>
      <c r="D160" s="22" t="s">
        <v>382</v>
      </c>
      <c r="E160" s="35" t="s">
        <v>420</v>
      </c>
      <c r="F160" s="22" t="s">
        <v>390</v>
      </c>
      <c r="G160" s="35" t="s">
        <v>421</v>
      </c>
      <c r="H160" s="22" t="s">
        <v>392</v>
      </c>
      <c r="I160" s="22" t="s">
        <v>387</v>
      </c>
      <c r="J160" s="35" t="s">
        <v>393</v>
      </c>
    </row>
    <row r="161" ht="18.75" customHeight="1" spans="1:10">
      <c r="A161" s="212" t="s">
        <v>331</v>
      </c>
      <c r="B161" s="22" t="s">
        <v>608</v>
      </c>
      <c r="C161" s="22" t="s">
        <v>381</v>
      </c>
      <c r="D161" s="22" t="s">
        <v>382</v>
      </c>
      <c r="E161" s="35" t="s">
        <v>383</v>
      </c>
      <c r="F161" s="22" t="s">
        <v>384</v>
      </c>
      <c r="G161" s="35" t="s">
        <v>385</v>
      </c>
      <c r="H161" s="22" t="s">
        <v>431</v>
      </c>
      <c r="I161" s="22" t="s">
        <v>387</v>
      </c>
      <c r="J161" s="35" t="s">
        <v>397</v>
      </c>
    </row>
    <row r="162" ht="18.75" customHeight="1" spans="1:10">
      <c r="A162" s="212" t="s">
        <v>331</v>
      </c>
      <c r="B162" s="22" t="s">
        <v>608</v>
      </c>
      <c r="C162" s="22" t="s">
        <v>381</v>
      </c>
      <c r="D162" s="22" t="s">
        <v>398</v>
      </c>
      <c r="E162" s="35" t="s">
        <v>609</v>
      </c>
      <c r="F162" s="22" t="s">
        <v>390</v>
      </c>
      <c r="G162" s="35" t="s">
        <v>404</v>
      </c>
      <c r="H162" s="22" t="s">
        <v>392</v>
      </c>
      <c r="I162" s="22" t="s">
        <v>405</v>
      </c>
      <c r="J162" s="35" t="s">
        <v>401</v>
      </c>
    </row>
    <row r="163" ht="18.75" customHeight="1" spans="1:10">
      <c r="A163" s="212" t="s">
        <v>331</v>
      </c>
      <c r="B163" s="22" t="s">
        <v>608</v>
      </c>
      <c r="C163" s="22" t="s">
        <v>409</v>
      </c>
      <c r="D163" s="22" t="s">
        <v>410</v>
      </c>
      <c r="E163" s="35" t="s">
        <v>426</v>
      </c>
      <c r="F163" s="22" t="s">
        <v>384</v>
      </c>
      <c r="G163" s="35" t="s">
        <v>421</v>
      </c>
      <c r="H163" s="22" t="s">
        <v>392</v>
      </c>
      <c r="I163" s="22" t="s">
        <v>405</v>
      </c>
      <c r="J163" s="35" t="s">
        <v>440</v>
      </c>
    </row>
    <row r="164" ht="18.75" customHeight="1" spans="1:10">
      <c r="A164" s="212" t="s">
        <v>331</v>
      </c>
      <c r="B164" s="22" t="s">
        <v>608</v>
      </c>
      <c r="C164" s="22" t="s">
        <v>409</v>
      </c>
      <c r="D164" s="22" t="s">
        <v>410</v>
      </c>
      <c r="E164" s="35" t="s">
        <v>610</v>
      </c>
      <c r="F164" s="22" t="s">
        <v>390</v>
      </c>
      <c r="G164" s="35" t="s">
        <v>421</v>
      </c>
      <c r="H164" s="22" t="s">
        <v>392</v>
      </c>
      <c r="I164" s="22" t="s">
        <v>387</v>
      </c>
      <c r="J164" s="35" t="s">
        <v>440</v>
      </c>
    </row>
    <row r="165" ht="18.75" customHeight="1" spans="1:10">
      <c r="A165" s="212" t="s">
        <v>331</v>
      </c>
      <c r="B165" s="22" t="s">
        <v>608</v>
      </c>
      <c r="C165" s="22" t="s">
        <v>409</v>
      </c>
      <c r="D165" s="22" t="s">
        <v>410</v>
      </c>
      <c r="E165" s="35" t="s">
        <v>423</v>
      </c>
      <c r="F165" s="22" t="s">
        <v>390</v>
      </c>
      <c r="G165" s="35" t="s">
        <v>421</v>
      </c>
      <c r="H165" s="22" t="s">
        <v>392</v>
      </c>
      <c r="I165" s="22" t="s">
        <v>387</v>
      </c>
      <c r="J165" s="35" t="s">
        <v>440</v>
      </c>
    </row>
    <row r="166" ht="18.75" customHeight="1" spans="1:10">
      <c r="A166" s="212" t="s">
        <v>331</v>
      </c>
      <c r="B166" s="22" t="s">
        <v>608</v>
      </c>
      <c r="C166" s="22" t="s">
        <v>415</v>
      </c>
      <c r="D166" s="22" t="s">
        <v>416</v>
      </c>
      <c r="E166" s="35" t="s">
        <v>417</v>
      </c>
      <c r="F166" s="22" t="s">
        <v>384</v>
      </c>
      <c r="G166" s="35" t="s">
        <v>421</v>
      </c>
      <c r="H166" s="22" t="s">
        <v>392</v>
      </c>
      <c r="I166" s="22" t="s">
        <v>405</v>
      </c>
      <c r="J166" s="35" t="s">
        <v>417</v>
      </c>
    </row>
    <row r="167" ht="18.75" customHeight="1" spans="1:10">
      <c r="A167" s="212" t="s">
        <v>319</v>
      </c>
      <c r="B167" s="22" t="s">
        <v>611</v>
      </c>
      <c r="C167" s="22" t="s">
        <v>381</v>
      </c>
      <c r="D167" s="22" t="s">
        <v>382</v>
      </c>
      <c r="E167" s="35" t="s">
        <v>383</v>
      </c>
      <c r="F167" s="22" t="s">
        <v>384</v>
      </c>
      <c r="G167" s="35" t="s">
        <v>385</v>
      </c>
      <c r="H167" s="22" t="s">
        <v>386</v>
      </c>
      <c r="I167" s="22" t="s">
        <v>387</v>
      </c>
      <c r="J167" s="35" t="s">
        <v>388</v>
      </c>
    </row>
    <row r="168" ht="18.75" customHeight="1" spans="1:10">
      <c r="A168" s="212" t="s">
        <v>319</v>
      </c>
      <c r="B168" s="22" t="s">
        <v>611</v>
      </c>
      <c r="C168" s="22" t="s">
        <v>381</v>
      </c>
      <c r="D168" s="22" t="s">
        <v>382</v>
      </c>
      <c r="E168" s="35" t="s">
        <v>420</v>
      </c>
      <c r="F168" s="22" t="s">
        <v>390</v>
      </c>
      <c r="G168" s="35" t="s">
        <v>404</v>
      </c>
      <c r="H168" s="22" t="s">
        <v>392</v>
      </c>
      <c r="I168" s="22" t="s">
        <v>387</v>
      </c>
      <c r="J168" s="35" t="s">
        <v>393</v>
      </c>
    </row>
    <row r="169" ht="18.75" customHeight="1" spans="1:10">
      <c r="A169" s="212" t="s">
        <v>319</v>
      </c>
      <c r="B169" s="22" t="s">
        <v>611</v>
      </c>
      <c r="C169" s="22" t="s">
        <v>381</v>
      </c>
      <c r="D169" s="22" t="s">
        <v>398</v>
      </c>
      <c r="E169" s="35" t="s">
        <v>609</v>
      </c>
      <c r="F169" s="22" t="s">
        <v>390</v>
      </c>
      <c r="G169" s="35" t="s">
        <v>404</v>
      </c>
      <c r="H169" s="22" t="s">
        <v>392</v>
      </c>
      <c r="I169" s="22" t="s">
        <v>387</v>
      </c>
      <c r="J169" s="35" t="s">
        <v>401</v>
      </c>
    </row>
    <row r="170" ht="18.75" customHeight="1" spans="1:10">
      <c r="A170" s="212" t="s">
        <v>319</v>
      </c>
      <c r="B170" s="22" t="s">
        <v>611</v>
      </c>
      <c r="C170" s="22" t="s">
        <v>409</v>
      </c>
      <c r="D170" s="22" t="s">
        <v>410</v>
      </c>
      <c r="E170" s="35" t="s">
        <v>423</v>
      </c>
      <c r="F170" s="22" t="s">
        <v>390</v>
      </c>
      <c r="G170" s="35" t="s">
        <v>421</v>
      </c>
      <c r="H170" s="22" t="s">
        <v>392</v>
      </c>
      <c r="I170" s="22" t="s">
        <v>387</v>
      </c>
      <c r="J170" s="35" t="s">
        <v>414</v>
      </c>
    </row>
    <row r="171" ht="18.75" customHeight="1" spans="1:10">
      <c r="A171" s="212" t="s">
        <v>319</v>
      </c>
      <c r="B171" s="22" t="s">
        <v>611</v>
      </c>
      <c r="C171" s="22" t="s">
        <v>409</v>
      </c>
      <c r="D171" s="22" t="s">
        <v>410</v>
      </c>
      <c r="E171" s="35" t="s">
        <v>424</v>
      </c>
      <c r="F171" s="22" t="s">
        <v>390</v>
      </c>
      <c r="G171" s="35" t="s">
        <v>421</v>
      </c>
      <c r="H171" s="22" t="s">
        <v>392</v>
      </c>
      <c r="I171" s="22" t="s">
        <v>387</v>
      </c>
      <c r="J171" s="35" t="s">
        <v>425</v>
      </c>
    </row>
    <row r="172" ht="18.75" customHeight="1" spans="1:10">
      <c r="A172" s="212" t="s">
        <v>319</v>
      </c>
      <c r="B172" s="22" t="s">
        <v>611</v>
      </c>
      <c r="C172" s="22" t="s">
        <v>409</v>
      </c>
      <c r="D172" s="22" t="s">
        <v>410</v>
      </c>
      <c r="E172" s="35" t="s">
        <v>426</v>
      </c>
      <c r="F172" s="22" t="s">
        <v>384</v>
      </c>
      <c r="G172" s="35" t="s">
        <v>421</v>
      </c>
      <c r="H172" s="22" t="s">
        <v>392</v>
      </c>
      <c r="I172" s="22" t="s">
        <v>405</v>
      </c>
      <c r="J172" s="35" t="s">
        <v>440</v>
      </c>
    </row>
    <row r="173" ht="18.75" customHeight="1" spans="1:10">
      <c r="A173" s="212" t="s">
        <v>319</v>
      </c>
      <c r="B173" s="22" t="s">
        <v>611</v>
      </c>
      <c r="C173" s="22" t="s">
        <v>415</v>
      </c>
      <c r="D173" s="22" t="s">
        <v>416</v>
      </c>
      <c r="E173" s="35" t="s">
        <v>417</v>
      </c>
      <c r="F173" s="22" t="s">
        <v>390</v>
      </c>
      <c r="G173" s="35" t="s">
        <v>404</v>
      </c>
      <c r="H173" s="22" t="s">
        <v>392</v>
      </c>
      <c r="I173" s="22" t="s">
        <v>405</v>
      </c>
      <c r="J173" s="35" t="s">
        <v>418</v>
      </c>
    </row>
    <row r="174" ht="18.75" customHeight="1" spans="1:10">
      <c r="A174" s="212" t="s">
        <v>309</v>
      </c>
      <c r="B174" s="22" t="s">
        <v>612</v>
      </c>
      <c r="C174" s="22" t="s">
        <v>381</v>
      </c>
      <c r="D174" s="22" t="s">
        <v>382</v>
      </c>
      <c r="E174" s="35" t="s">
        <v>383</v>
      </c>
      <c r="F174" s="22" t="s">
        <v>384</v>
      </c>
      <c r="G174" s="35" t="s">
        <v>152</v>
      </c>
      <c r="H174" s="22" t="s">
        <v>386</v>
      </c>
      <c r="I174" s="22" t="s">
        <v>387</v>
      </c>
      <c r="J174" s="35" t="s">
        <v>393</v>
      </c>
    </row>
    <row r="175" ht="18.75" customHeight="1" spans="1:10">
      <c r="A175" s="212" t="s">
        <v>309</v>
      </c>
      <c r="B175" s="22" t="s">
        <v>612</v>
      </c>
      <c r="C175" s="22" t="s">
        <v>381</v>
      </c>
      <c r="D175" s="22" t="s">
        <v>382</v>
      </c>
      <c r="E175" s="35" t="s">
        <v>420</v>
      </c>
      <c r="F175" s="22" t="s">
        <v>390</v>
      </c>
      <c r="G175" s="35" t="s">
        <v>421</v>
      </c>
      <c r="H175" s="22" t="s">
        <v>392</v>
      </c>
      <c r="I175" s="22" t="s">
        <v>387</v>
      </c>
      <c r="J175" s="35" t="s">
        <v>397</v>
      </c>
    </row>
    <row r="176" ht="18.75" customHeight="1" spans="1:10">
      <c r="A176" s="212" t="s">
        <v>309</v>
      </c>
      <c r="B176" s="22" t="s">
        <v>612</v>
      </c>
      <c r="C176" s="22" t="s">
        <v>381</v>
      </c>
      <c r="D176" s="22" t="s">
        <v>398</v>
      </c>
      <c r="E176" s="35" t="s">
        <v>422</v>
      </c>
      <c r="F176" s="22" t="s">
        <v>384</v>
      </c>
      <c r="G176" s="35" t="s">
        <v>404</v>
      </c>
      <c r="H176" s="22" t="s">
        <v>392</v>
      </c>
      <c r="I176" s="22" t="s">
        <v>405</v>
      </c>
      <c r="J176" s="35" t="s">
        <v>401</v>
      </c>
    </row>
    <row r="177" ht="18.75" customHeight="1" spans="1:10">
      <c r="A177" s="212" t="s">
        <v>309</v>
      </c>
      <c r="B177" s="22" t="s">
        <v>612</v>
      </c>
      <c r="C177" s="22" t="s">
        <v>409</v>
      </c>
      <c r="D177" s="22" t="s">
        <v>410</v>
      </c>
      <c r="E177" s="35" t="s">
        <v>423</v>
      </c>
      <c r="F177" s="22" t="s">
        <v>384</v>
      </c>
      <c r="G177" s="35" t="s">
        <v>421</v>
      </c>
      <c r="H177" s="22" t="s">
        <v>392</v>
      </c>
      <c r="I177" s="22" t="s">
        <v>405</v>
      </c>
      <c r="J177" s="35" t="s">
        <v>414</v>
      </c>
    </row>
    <row r="178" ht="18.75" customHeight="1" spans="1:10">
      <c r="A178" s="212" t="s">
        <v>309</v>
      </c>
      <c r="B178" s="22" t="s">
        <v>612</v>
      </c>
      <c r="C178" s="22" t="s">
        <v>409</v>
      </c>
      <c r="D178" s="22" t="s">
        <v>410</v>
      </c>
      <c r="E178" s="35" t="s">
        <v>613</v>
      </c>
      <c r="F178" s="22" t="s">
        <v>384</v>
      </c>
      <c r="G178" s="35" t="s">
        <v>421</v>
      </c>
      <c r="H178" s="22" t="s">
        <v>392</v>
      </c>
      <c r="I178" s="22" t="s">
        <v>405</v>
      </c>
      <c r="J178" s="35" t="s">
        <v>425</v>
      </c>
    </row>
    <row r="179" ht="18.75" customHeight="1" spans="1:10">
      <c r="A179" s="212" t="s">
        <v>309</v>
      </c>
      <c r="B179" s="22" t="s">
        <v>612</v>
      </c>
      <c r="C179" s="22" t="s">
        <v>409</v>
      </c>
      <c r="D179" s="22" t="s">
        <v>410</v>
      </c>
      <c r="E179" s="35" t="s">
        <v>614</v>
      </c>
      <c r="F179" s="22" t="s">
        <v>384</v>
      </c>
      <c r="G179" s="35" t="s">
        <v>421</v>
      </c>
      <c r="H179" s="22" t="s">
        <v>392</v>
      </c>
      <c r="I179" s="22" t="s">
        <v>405</v>
      </c>
      <c r="J179" s="35" t="s">
        <v>615</v>
      </c>
    </row>
    <row r="180" ht="18.75" customHeight="1" spans="1:10">
      <c r="A180" s="212" t="s">
        <v>309</v>
      </c>
      <c r="B180" s="22" t="s">
        <v>612</v>
      </c>
      <c r="C180" s="22" t="s">
        <v>415</v>
      </c>
      <c r="D180" s="22" t="s">
        <v>416</v>
      </c>
      <c r="E180" s="35" t="s">
        <v>417</v>
      </c>
      <c r="F180" s="22" t="s">
        <v>384</v>
      </c>
      <c r="G180" s="35" t="s">
        <v>421</v>
      </c>
      <c r="H180" s="22" t="s">
        <v>392</v>
      </c>
      <c r="I180" s="22" t="s">
        <v>405</v>
      </c>
      <c r="J180" s="35" t="s">
        <v>418</v>
      </c>
    </row>
    <row r="181" ht="18.75" customHeight="1" spans="1:10">
      <c r="A181" s="212" t="s">
        <v>317</v>
      </c>
      <c r="B181" s="22" t="s">
        <v>616</v>
      </c>
      <c r="C181" s="22" t="s">
        <v>381</v>
      </c>
      <c r="D181" s="22" t="s">
        <v>382</v>
      </c>
      <c r="E181" s="35" t="s">
        <v>617</v>
      </c>
      <c r="F181" s="22" t="s">
        <v>384</v>
      </c>
      <c r="G181" s="35" t="s">
        <v>152</v>
      </c>
      <c r="H181" s="22" t="s">
        <v>386</v>
      </c>
      <c r="I181" s="22" t="s">
        <v>387</v>
      </c>
      <c r="J181" s="35" t="s">
        <v>393</v>
      </c>
    </row>
    <row r="182" ht="18.75" customHeight="1" spans="1:10">
      <c r="A182" s="212" t="s">
        <v>317</v>
      </c>
      <c r="B182" s="22" t="s">
        <v>616</v>
      </c>
      <c r="C182" s="22" t="s">
        <v>381</v>
      </c>
      <c r="D182" s="22" t="s">
        <v>382</v>
      </c>
      <c r="E182" s="35" t="s">
        <v>479</v>
      </c>
      <c r="F182" s="22" t="s">
        <v>384</v>
      </c>
      <c r="G182" s="35" t="s">
        <v>152</v>
      </c>
      <c r="H182" s="22" t="s">
        <v>386</v>
      </c>
      <c r="I182" s="22" t="s">
        <v>387</v>
      </c>
      <c r="J182" s="35" t="s">
        <v>397</v>
      </c>
    </row>
    <row r="183" ht="18.75" customHeight="1" spans="1:10">
      <c r="A183" s="212" t="s">
        <v>317</v>
      </c>
      <c r="B183" s="22" t="s">
        <v>616</v>
      </c>
      <c r="C183" s="22" t="s">
        <v>381</v>
      </c>
      <c r="D183" s="22" t="s">
        <v>398</v>
      </c>
      <c r="E183" s="35" t="s">
        <v>499</v>
      </c>
      <c r="F183" s="22" t="s">
        <v>384</v>
      </c>
      <c r="G183" s="35" t="s">
        <v>618</v>
      </c>
      <c r="H183" s="22" t="s">
        <v>392</v>
      </c>
      <c r="I183" s="22" t="s">
        <v>387</v>
      </c>
      <c r="J183" s="35" t="s">
        <v>401</v>
      </c>
    </row>
    <row r="184" ht="18.75" customHeight="1" spans="1:10">
      <c r="A184" s="212" t="s">
        <v>317</v>
      </c>
      <c r="B184" s="22" t="s">
        <v>616</v>
      </c>
      <c r="C184" s="22" t="s">
        <v>381</v>
      </c>
      <c r="D184" s="22" t="s">
        <v>402</v>
      </c>
      <c r="E184" s="35" t="s">
        <v>403</v>
      </c>
      <c r="F184" s="22" t="s">
        <v>384</v>
      </c>
      <c r="G184" s="35" t="s">
        <v>618</v>
      </c>
      <c r="H184" s="22" t="s">
        <v>392</v>
      </c>
      <c r="I184" s="22" t="s">
        <v>387</v>
      </c>
      <c r="J184" s="35" t="s">
        <v>406</v>
      </c>
    </row>
    <row r="185" ht="18.75" customHeight="1" spans="1:10">
      <c r="A185" s="212" t="s">
        <v>317</v>
      </c>
      <c r="B185" s="22" t="s">
        <v>616</v>
      </c>
      <c r="C185" s="22" t="s">
        <v>409</v>
      </c>
      <c r="D185" s="22" t="s">
        <v>410</v>
      </c>
      <c r="E185" s="35" t="s">
        <v>533</v>
      </c>
      <c r="F185" s="22" t="s">
        <v>390</v>
      </c>
      <c r="G185" s="35" t="s">
        <v>433</v>
      </c>
      <c r="H185" s="22" t="s">
        <v>392</v>
      </c>
      <c r="I185" s="22" t="s">
        <v>387</v>
      </c>
      <c r="J185" s="35" t="s">
        <v>440</v>
      </c>
    </row>
    <row r="186" ht="18.75" customHeight="1" spans="1:10">
      <c r="A186" s="212" t="s">
        <v>317</v>
      </c>
      <c r="B186" s="22" t="s">
        <v>616</v>
      </c>
      <c r="C186" s="22" t="s">
        <v>415</v>
      </c>
      <c r="D186" s="22" t="s">
        <v>416</v>
      </c>
      <c r="E186" s="35" t="s">
        <v>417</v>
      </c>
      <c r="F186" s="22" t="s">
        <v>384</v>
      </c>
      <c r="G186" s="35" t="s">
        <v>619</v>
      </c>
      <c r="H186" s="22" t="s">
        <v>392</v>
      </c>
      <c r="I186" s="22" t="s">
        <v>387</v>
      </c>
      <c r="J186" s="35" t="s">
        <v>418</v>
      </c>
    </row>
    <row r="187" ht="18.75" customHeight="1" spans="1:10">
      <c r="A187" s="212" t="s">
        <v>321</v>
      </c>
      <c r="B187" s="22" t="s">
        <v>620</v>
      </c>
      <c r="C187" s="22" t="s">
        <v>381</v>
      </c>
      <c r="D187" s="22" t="s">
        <v>382</v>
      </c>
      <c r="E187" s="35" t="s">
        <v>621</v>
      </c>
      <c r="F187" s="22" t="s">
        <v>384</v>
      </c>
      <c r="G187" s="35" t="s">
        <v>622</v>
      </c>
      <c r="H187" s="22" t="s">
        <v>523</v>
      </c>
      <c r="I187" s="22" t="s">
        <v>387</v>
      </c>
      <c r="J187" s="35" t="s">
        <v>388</v>
      </c>
    </row>
    <row r="188" ht="18.75" customHeight="1" spans="1:10">
      <c r="A188" s="212" t="s">
        <v>321</v>
      </c>
      <c r="B188" s="22" t="s">
        <v>623</v>
      </c>
      <c r="C188" s="22" t="s">
        <v>381</v>
      </c>
      <c r="D188" s="22" t="s">
        <v>382</v>
      </c>
      <c r="E188" s="35" t="s">
        <v>624</v>
      </c>
      <c r="F188" s="22" t="s">
        <v>384</v>
      </c>
      <c r="G188" s="35" t="s">
        <v>625</v>
      </c>
      <c r="H188" s="22" t="s">
        <v>392</v>
      </c>
      <c r="I188" s="22" t="s">
        <v>387</v>
      </c>
      <c r="J188" s="35" t="s">
        <v>393</v>
      </c>
    </row>
    <row r="189" ht="18.75" customHeight="1" spans="1:10">
      <c r="A189" s="212" t="s">
        <v>321</v>
      </c>
      <c r="B189" s="22" t="s">
        <v>623</v>
      </c>
      <c r="C189" s="22" t="s">
        <v>381</v>
      </c>
      <c r="D189" s="22" t="s">
        <v>382</v>
      </c>
      <c r="E189" s="35" t="s">
        <v>626</v>
      </c>
      <c r="F189" s="22" t="s">
        <v>384</v>
      </c>
      <c r="G189" s="35" t="s">
        <v>627</v>
      </c>
      <c r="H189" s="22" t="s">
        <v>431</v>
      </c>
      <c r="I189" s="22" t="s">
        <v>387</v>
      </c>
      <c r="J189" s="35" t="s">
        <v>628</v>
      </c>
    </row>
    <row r="190" ht="18.75" customHeight="1" spans="1:10">
      <c r="A190" s="212" t="s">
        <v>321</v>
      </c>
      <c r="B190" s="22" t="s">
        <v>623</v>
      </c>
      <c r="C190" s="22" t="s">
        <v>381</v>
      </c>
      <c r="D190" s="22" t="s">
        <v>398</v>
      </c>
      <c r="E190" s="35" t="s">
        <v>629</v>
      </c>
      <c r="F190" s="22" t="s">
        <v>384</v>
      </c>
      <c r="G190" s="35" t="s">
        <v>433</v>
      </c>
      <c r="H190" s="22" t="s">
        <v>392</v>
      </c>
      <c r="I190" s="22" t="s">
        <v>387</v>
      </c>
      <c r="J190" s="35" t="s">
        <v>630</v>
      </c>
    </row>
    <row r="191" ht="18.75" customHeight="1" spans="1:10">
      <c r="A191" s="212" t="s">
        <v>321</v>
      </c>
      <c r="B191" s="22" t="s">
        <v>623</v>
      </c>
      <c r="C191" s="22" t="s">
        <v>381</v>
      </c>
      <c r="D191" s="22" t="s">
        <v>402</v>
      </c>
      <c r="E191" s="35" t="s">
        <v>631</v>
      </c>
      <c r="F191" s="22" t="s">
        <v>390</v>
      </c>
      <c r="G191" s="35" t="s">
        <v>632</v>
      </c>
      <c r="H191" s="22" t="s">
        <v>447</v>
      </c>
      <c r="I191" s="22" t="s">
        <v>387</v>
      </c>
      <c r="J191" s="35" t="s">
        <v>406</v>
      </c>
    </row>
    <row r="192" ht="18.75" customHeight="1" spans="1:10">
      <c r="A192" s="212" t="s">
        <v>321</v>
      </c>
      <c r="B192" s="22" t="s">
        <v>623</v>
      </c>
      <c r="C192" s="22" t="s">
        <v>409</v>
      </c>
      <c r="D192" s="22" t="s">
        <v>410</v>
      </c>
      <c r="E192" s="35" t="s">
        <v>633</v>
      </c>
      <c r="F192" s="22" t="s">
        <v>390</v>
      </c>
      <c r="G192" s="35" t="s">
        <v>421</v>
      </c>
      <c r="H192" s="22" t="s">
        <v>392</v>
      </c>
      <c r="I192" s="22" t="s">
        <v>387</v>
      </c>
      <c r="J192" s="35" t="s">
        <v>440</v>
      </c>
    </row>
    <row r="193" ht="18.75" customHeight="1" spans="1:10">
      <c r="A193" s="212" t="s">
        <v>321</v>
      </c>
      <c r="B193" s="22" t="s">
        <v>623</v>
      </c>
      <c r="C193" s="22" t="s">
        <v>409</v>
      </c>
      <c r="D193" s="22" t="s">
        <v>410</v>
      </c>
      <c r="E193" s="35" t="s">
        <v>634</v>
      </c>
      <c r="F193" s="22" t="s">
        <v>390</v>
      </c>
      <c r="G193" s="35" t="s">
        <v>421</v>
      </c>
      <c r="H193" s="22" t="s">
        <v>392</v>
      </c>
      <c r="I193" s="22" t="s">
        <v>387</v>
      </c>
      <c r="J193" s="35" t="s">
        <v>635</v>
      </c>
    </row>
    <row r="194" ht="18.75" customHeight="1" spans="1:10">
      <c r="A194" s="212" t="s">
        <v>321</v>
      </c>
      <c r="B194" s="22" t="s">
        <v>623</v>
      </c>
      <c r="C194" s="22" t="s">
        <v>415</v>
      </c>
      <c r="D194" s="22" t="s">
        <v>416</v>
      </c>
      <c r="E194" s="35" t="s">
        <v>636</v>
      </c>
      <c r="F194" s="22" t="s">
        <v>390</v>
      </c>
      <c r="G194" s="35" t="s">
        <v>421</v>
      </c>
      <c r="H194" s="22" t="s">
        <v>392</v>
      </c>
      <c r="I194" s="22" t="s">
        <v>387</v>
      </c>
      <c r="J194" s="35" t="s">
        <v>418</v>
      </c>
    </row>
    <row r="195" ht="18.75" customHeight="1" spans="1:10">
      <c r="A195" s="212" t="s">
        <v>311</v>
      </c>
      <c r="B195" s="22" t="s">
        <v>311</v>
      </c>
      <c r="C195" s="22" t="s">
        <v>381</v>
      </c>
      <c r="D195" s="22" t="s">
        <v>382</v>
      </c>
      <c r="E195" s="35" t="s">
        <v>476</v>
      </c>
      <c r="F195" s="22" t="s">
        <v>390</v>
      </c>
      <c r="G195" s="35" t="s">
        <v>637</v>
      </c>
      <c r="H195" s="22" t="s">
        <v>495</v>
      </c>
      <c r="I195" s="22" t="s">
        <v>387</v>
      </c>
      <c r="J195" s="35" t="s">
        <v>388</v>
      </c>
    </row>
    <row r="196" ht="18.75" customHeight="1" spans="1:10">
      <c r="A196" s="212" t="s">
        <v>311</v>
      </c>
      <c r="B196" s="22" t="s">
        <v>311</v>
      </c>
      <c r="C196" s="22" t="s">
        <v>381</v>
      </c>
      <c r="D196" s="22" t="s">
        <v>402</v>
      </c>
      <c r="E196" s="35" t="s">
        <v>403</v>
      </c>
      <c r="F196" s="22" t="s">
        <v>390</v>
      </c>
      <c r="G196" s="35" t="s">
        <v>391</v>
      </c>
      <c r="H196" s="22" t="s">
        <v>392</v>
      </c>
      <c r="I196" s="22" t="s">
        <v>405</v>
      </c>
      <c r="J196" s="35" t="s">
        <v>406</v>
      </c>
    </row>
    <row r="197" ht="18.75" customHeight="1" spans="1:10">
      <c r="A197" s="212" t="s">
        <v>311</v>
      </c>
      <c r="B197" s="22" t="s">
        <v>311</v>
      </c>
      <c r="C197" s="22" t="s">
        <v>409</v>
      </c>
      <c r="D197" s="22" t="s">
        <v>410</v>
      </c>
      <c r="E197" s="35" t="s">
        <v>482</v>
      </c>
      <c r="F197" s="22" t="s">
        <v>390</v>
      </c>
      <c r="G197" s="35" t="s">
        <v>391</v>
      </c>
      <c r="H197" s="22" t="s">
        <v>392</v>
      </c>
      <c r="I197" s="22" t="s">
        <v>405</v>
      </c>
      <c r="J197" s="35" t="s">
        <v>414</v>
      </c>
    </row>
    <row r="198" ht="18.75" customHeight="1" spans="1:10">
      <c r="A198" s="212" t="s">
        <v>311</v>
      </c>
      <c r="B198" s="22" t="s">
        <v>311</v>
      </c>
      <c r="C198" s="22" t="s">
        <v>415</v>
      </c>
      <c r="D198" s="22" t="s">
        <v>416</v>
      </c>
      <c r="E198" s="35" t="s">
        <v>417</v>
      </c>
      <c r="F198" s="22" t="s">
        <v>390</v>
      </c>
      <c r="G198" s="35" t="s">
        <v>391</v>
      </c>
      <c r="H198" s="22" t="s">
        <v>392</v>
      </c>
      <c r="I198" s="22" t="s">
        <v>405</v>
      </c>
      <c r="J198" s="35" t="s">
        <v>418</v>
      </c>
    </row>
    <row r="199" ht="18.75" customHeight="1" spans="1:10">
      <c r="A199" s="212" t="s">
        <v>357</v>
      </c>
      <c r="B199" s="22" t="s">
        <v>638</v>
      </c>
      <c r="C199" s="22" t="s">
        <v>381</v>
      </c>
      <c r="D199" s="22" t="s">
        <v>382</v>
      </c>
      <c r="E199" s="35" t="s">
        <v>639</v>
      </c>
      <c r="F199" s="22" t="s">
        <v>390</v>
      </c>
      <c r="G199" s="35" t="s">
        <v>640</v>
      </c>
      <c r="H199" s="22" t="s">
        <v>396</v>
      </c>
      <c r="I199" s="22" t="s">
        <v>387</v>
      </c>
      <c r="J199" s="35" t="s">
        <v>388</v>
      </c>
    </row>
    <row r="200" ht="18.75" customHeight="1" spans="1:10">
      <c r="A200" s="212" t="s">
        <v>641</v>
      </c>
      <c r="B200" s="22" t="s">
        <v>642</v>
      </c>
      <c r="C200" s="22" t="s">
        <v>381</v>
      </c>
      <c r="D200" s="22" t="s">
        <v>382</v>
      </c>
      <c r="E200" s="35" t="s">
        <v>479</v>
      </c>
      <c r="F200" s="22" t="s">
        <v>390</v>
      </c>
      <c r="G200" s="35" t="s">
        <v>153</v>
      </c>
      <c r="H200" s="22" t="s">
        <v>431</v>
      </c>
      <c r="I200" s="22" t="s">
        <v>387</v>
      </c>
      <c r="J200" s="35" t="s">
        <v>397</v>
      </c>
    </row>
    <row r="201" ht="18.75" customHeight="1" spans="1:10">
      <c r="A201" s="212" t="s">
        <v>641</v>
      </c>
      <c r="B201" s="22" t="s">
        <v>642</v>
      </c>
      <c r="C201" s="22" t="s">
        <v>381</v>
      </c>
      <c r="D201" s="22" t="s">
        <v>398</v>
      </c>
      <c r="E201" s="35" t="s">
        <v>499</v>
      </c>
      <c r="F201" s="22" t="s">
        <v>390</v>
      </c>
      <c r="G201" s="35" t="s">
        <v>391</v>
      </c>
      <c r="H201" s="22" t="s">
        <v>392</v>
      </c>
      <c r="I201" s="22" t="s">
        <v>387</v>
      </c>
      <c r="J201" s="35" t="s">
        <v>401</v>
      </c>
    </row>
    <row r="202" ht="18.75" customHeight="1" spans="1:10">
      <c r="A202" s="212" t="s">
        <v>641</v>
      </c>
      <c r="B202" s="22" t="s">
        <v>642</v>
      </c>
      <c r="C202" s="22" t="s">
        <v>381</v>
      </c>
      <c r="D202" s="22" t="s">
        <v>402</v>
      </c>
      <c r="E202" s="35" t="s">
        <v>407</v>
      </c>
      <c r="F202" s="22" t="s">
        <v>390</v>
      </c>
      <c r="G202" s="35" t="s">
        <v>404</v>
      </c>
      <c r="H202" s="22" t="s">
        <v>392</v>
      </c>
      <c r="I202" s="22" t="s">
        <v>387</v>
      </c>
      <c r="J202" s="35" t="s">
        <v>408</v>
      </c>
    </row>
    <row r="203" ht="18.75" customHeight="1" spans="1:10">
      <c r="A203" s="212" t="s">
        <v>641</v>
      </c>
      <c r="B203" s="22" t="s">
        <v>642</v>
      </c>
      <c r="C203" s="22" t="s">
        <v>409</v>
      </c>
      <c r="D203" s="22" t="s">
        <v>410</v>
      </c>
      <c r="E203" s="35" t="s">
        <v>533</v>
      </c>
      <c r="F203" s="22" t="s">
        <v>390</v>
      </c>
      <c r="G203" s="35" t="s">
        <v>391</v>
      </c>
      <c r="H203" s="22" t="s">
        <v>392</v>
      </c>
      <c r="I203" s="22" t="s">
        <v>387</v>
      </c>
      <c r="J203" s="35" t="s">
        <v>440</v>
      </c>
    </row>
    <row r="204" ht="18.75" customHeight="1" spans="1:10">
      <c r="A204" s="212" t="s">
        <v>641</v>
      </c>
      <c r="B204" s="22" t="s">
        <v>642</v>
      </c>
      <c r="C204" s="22" t="s">
        <v>415</v>
      </c>
      <c r="D204" s="22" t="s">
        <v>416</v>
      </c>
      <c r="E204" s="35" t="s">
        <v>417</v>
      </c>
      <c r="F204" s="22" t="s">
        <v>390</v>
      </c>
      <c r="G204" s="35" t="s">
        <v>391</v>
      </c>
      <c r="H204" s="22" t="s">
        <v>392</v>
      </c>
      <c r="I204" s="22" t="s">
        <v>387</v>
      </c>
      <c r="J204" s="35" t="s">
        <v>418</v>
      </c>
    </row>
    <row r="205" ht="18.75" customHeight="1" spans="1:10">
      <c r="A205" s="212" t="s">
        <v>297</v>
      </c>
      <c r="B205" s="22" t="s">
        <v>643</v>
      </c>
      <c r="C205" s="22" t="s">
        <v>381</v>
      </c>
      <c r="D205" s="22" t="s">
        <v>382</v>
      </c>
      <c r="E205" s="35" t="s">
        <v>644</v>
      </c>
      <c r="F205" s="22" t="s">
        <v>390</v>
      </c>
      <c r="G205" s="35" t="s">
        <v>645</v>
      </c>
      <c r="H205" s="22" t="s">
        <v>468</v>
      </c>
      <c r="I205" s="22" t="s">
        <v>387</v>
      </c>
      <c r="J205" s="35" t="s">
        <v>388</v>
      </c>
    </row>
    <row r="206" ht="18.75" customHeight="1" spans="1:10">
      <c r="A206" s="212" t="s">
        <v>297</v>
      </c>
      <c r="B206" s="22" t="s">
        <v>646</v>
      </c>
      <c r="C206" s="22" t="s">
        <v>381</v>
      </c>
      <c r="D206" s="22" t="s">
        <v>382</v>
      </c>
      <c r="E206" s="35" t="s">
        <v>647</v>
      </c>
      <c r="F206" s="22" t="s">
        <v>390</v>
      </c>
      <c r="G206" s="35" t="s">
        <v>154</v>
      </c>
      <c r="H206" s="22" t="s">
        <v>386</v>
      </c>
      <c r="I206" s="22" t="s">
        <v>387</v>
      </c>
      <c r="J206" s="35" t="s">
        <v>388</v>
      </c>
    </row>
    <row r="207" ht="18.75" customHeight="1" spans="1:10">
      <c r="A207" s="212" t="s">
        <v>297</v>
      </c>
      <c r="B207" s="22" t="s">
        <v>646</v>
      </c>
      <c r="C207" s="22" t="s">
        <v>381</v>
      </c>
      <c r="D207" s="22" t="s">
        <v>382</v>
      </c>
      <c r="E207" s="35" t="s">
        <v>648</v>
      </c>
      <c r="F207" s="22" t="s">
        <v>390</v>
      </c>
      <c r="G207" s="35" t="s">
        <v>649</v>
      </c>
      <c r="H207" s="22" t="s">
        <v>468</v>
      </c>
      <c r="I207" s="22" t="s">
        <v>387</v>
      </c>
      <c r="J207" s="35" t="s">
        <v>397</v>
      </c>
    </row>
    <row r="208" ht="18.75" customHeight="1" spans="1:10">
      <c r="A208" s="212" t="s">
        <v>297</v>
      </c>
      <c r="B208" s="22" t="s">
        <v>646</v>
      </c>
      <c r="C208" s="22" t="s">
        <v>381</v>
      </c>
      <c r="D208" s="22" t="s">
        <v>398</v>
      </c>
      <c r="E208" s="35" t="s">
        <v>499</v>
      </c>
      <c r="F208" s="22" t="s">
        <v>390</v>
      </c>
      <c r="G208" s="35" t="s">
        <v>391</v>
      </c>
      <c r="H208" s="22" t="s">
        <v>392</v>
      </c>
      <c r="I208" s="22" t="s">
        <v>387</v>
      </c>
      <c r="J208" s="35" t="s">
        <v>401</v>
      </c>
    </row>
    <row r="209" ht="18.75" customHeight="1" spans="1:10">
      <c r="A209" s="212" t="s">
        <v>297</v>
      </c>
      <c r="B209" s="22" t="s">
        <v>646</v>
      </c>
      <c r="C209" s="22" t="s">
        <v>381</v>
      </c>
      <c r="D209" s="22" t="s">
        <v>402</v>
      </c>
      <c r="E209" s="35" t="s">
        <v>407</v>
      </c>
      <c r="F209" s="22" t="s">
        <v>390</v>
      </c>
      <c r="G209" s="35" t="s">
        <v>391</v>
      </c>
      <c r="H209" s="22" t="s">
        <v>392</v>
      </c>
      <c r="I209" s="22" t="s">
        <v>387</v>
      </c>
      <c r="J209" s="35" t="s">
        <v>408</v>
      </c>
    </row>
    <row r="210" ht="18.75" customHeight="1" spans="1:10">
      <c r="A210" s="212" t="s">
        <v>297</v>
      </c>
      <c r="B210" s="22" t="s">
        <v>646</v>
      </c>
      <c r="C210" s="22" t="s">
        <v>409</v>
      </c>
      <c r="D210" s="22" t="s">
        <v>410</v>
      </c>
      <c r="E210" s="35" t="s">
        <v>650</v>
      </c>
      <c r="F210" s="22" t="s">
        <v>390</v>
      </c>
      <c r="G210" s="35" t="s">
        <v>651</v>
      </c>
      <c r="H210" s="22" t="s">
        <v>436</v>
      </c>
      <c r="I210" s="22" t="s">
        <v>387</v>
      </c>
      <c r="J210" s="35" t="s">
        <v>440</v>
      </c>
    </row>
    <row r="211" ht="18.75" customHeight="1" spans="1:10">
      <c r="A211" s="212" t="s">
        <v>297</v>
      </c>
      <c r="B211" s="22" t="s">
        <v>646</v>
      </c>
      <c r="C211" s="22" t="s">
        <v>409</v>
      </c>
      <c r="D211" s="22" t="s">
        <v>410</v>
      </c>
      <c r="E211" s="35" t="s">
        <v>652</v>
      </c>
      <c r="F211" s="22" t="s">
        <v>390</v>
      </c>
      <c r="G211" s="35" t="s">
        <v>489</v>
      </c>
      <c r="H211" s="22" t="s">
        <v>443</v>
      </c>
      <c r="I211" s="22" t="s">
        <v>387</v>
      </c>
      <c r="J211" s="35" t="s">
        <v>440</v>
      </c>
    </row>
    <row r="212" ht="18.75" customHeight="1" spans="1:10">
      <c r="A212" s="212" t="s">
        <v>297</v>
      </c>
      <c r="B212" s="22" t="s">
        <v>646</v>
      </c>
      <c r="C212" s="22" t="s">
        <v>415</v>
      </c>
      <c r="D212" s="22" t="s">
        <v>416</v>
      </c>
      <c r="E212" s="35" t="s">
        <v>417</v>
      </c>
      <c r="F212" s="22" t="s">
        <v>390</v>
      </c>
      <c r="G212" s="35" t="s">
        <v>391</v>
      </c>
      <c r="H212" s="22" t="s">
        <v>392</v>
      </c>
      <c r="I212" s="22" t="s">
        <v>387</v>
      </c>
      <c r="J212" s="35" t="s">
        <v>418</v>
      </c>
    </row>
    <row r="213" ht="18.75" customHeight="1" spans="1:10">
      <c r="A213" s="212" t="s">
        <v>315</v>
      </c>
      <c r="B213" s="22" t="s">
        <v>653</v>
      </c>
      <c r="C213" s="22" t="s">
        <v>381</v>
      </c>
      <c r="D213" s="22" t="s">
        <v>382</v>
      </c>
      <c r="E213" s="35" t="s">
        <v>654</v>
      </c>
      <c r="F213" s="22" t="s">
        <v>384</v>
      </c>
      <c r="G213" s="35" t="s">
        <v>655</v>
      </c>
      <c r="H213" s="22" t="s">
        <v>463</v>
      </c>
      <c r="I213" s="22" t="s">
        <v>387</v>
      </c>
      <c r="J213" s="35" t="s">
        <v>397</v>
      </c>
    </row>
    <row r="214" ht="18.75" customHeight="1" spans="1:10">
      <c r="A214" s="212" t="s">
        <v>315</v>
      </c>
      <c r="B214" s="22" t="s">
        <v>653</v>
      </c>
      <c r="C214" s="22" t="s">
        <v>381</v>
      </c>
      <c r="D214" s="22" t="s">
        <v>382</v>
      </c>
      <c r="E214" s="35" t="s">
        <v>656</v>
      </c>
      <c r="F214" s="22" t="s">
        <v>384</v>
      </c>
      <c r="G214" s="35" t="s">
        <v>152</v>
      </c>
      <c r="H214" s="22" t="s">
        <v>386</v>
      </c>
      <c r="I214" s="22" t="s">
        <v>387</v>
      </c>
      <c r="J214" s="35" t="s">
        <v>397</v>
      </c>
    </row>
    <row r="215" ht="18.75" customHeight="1" spans="1:10">
      <c r="A215" s="212" t="s">
        <v>315</v>
      </c>
      <c r="B215" s="22" t="s">
        <v>653</v>
      </c>
      <c r="C215" s="22" t="s">
        <v>381</v>
      </c>
      <c r="D215" s="22" t="s">
        <v>382</v>
      </c>
      <c r="E215" s="35" t="s">
        <v>657</v>
      </c>
      <c r="F215" s="22" t="s">
        <v>384</v>
      </c>
      <c r="G215" s="35" t="s">
        <v>152</v>
      </c>
      <c r="H215" s="22" t="s">
        <v>386</v>
      </c>
      <c r="I215" s="22" t="s">
        <v>387</v>
      </c>
      <c r="J215" s="35" t="s">
        <v>397</v>
      </c>
    </row>
    <row r="216" ht="18.75" customHeight="1" spans="1:10">
      <c r="A216" s="212" t="s">
        <v>315</v>
      </c>
      <c r="B216" s="22" t="s">
        <v>653</v>
      </c>
      <c r="C216" s="22" t="s">
        <v>381</v>
      </c>
      <c r="D216" s="22" t="s">
        <v>382</v>
      </c>
      <c r="E216" s="35" t="s">
        <v>658</v>
      </c>
      <c r="F216" s="22" t="s">
        <v>384</v>
      </c>
      <c r="G216" s="35" t="s">
        <v>152</v>
      </c>
      <c r="H216" s="22" t="s">
        <v>386</v>
      </c>
      <c r="I216" s="22" t="s">
        <v>387</v>
      </c>
      <c r="J216" s="35" t="s">
        <v>397</v>
      </c>
    </row>
    <row r="217" ht="18.75" customHeight="1" spans="1:10">
      <c r="A217" s="212" t="s">
        <v>315</v>
      </c>
      <c r="B217" s="22" t="s">
        <v>653</v>
      </c>
      <c r="C217" s="22" t="s">
        <v>381</v>
      </c>
      <c r="D217" s="22" t="s">
        <v>398</v>
      </c>
      <c r="E217" s="35" t="s">
        <v>422</v>
      </c>
      <c r="F217" s="22" t="s">
        <v>384</v>
      </c>
      <c r="G217" s="35" t="s">
        <v>433</v>
      </c>
      <c r="H217" s="22" t="s">
        <v>392</v>
      </c>
      <c r="I217" s="22" t="s">
        <v>387</v>
      </c>
      <c r="J217" s="35" t="s">
        <v>401</v>
      </c>
    </row>
    <row r="218" ht="18.75" customHeight="1" spans="1:10">
      <c r="A218" s="212" t="s">
        <v>315</v>
      </c>
      <c r="B218" s="22" t="s">
        <v>653</v>
      </c>
      <c r="C218" s="22" t="s">
        <v>381</v>
      </c>
      <c r="D218" s="22" t="s">
        <v>402</v>
      </c>
      <c r="E218" s="35" t="s">
        <v>403</v>
      </c>
      <c r="F218" s="22" t="s">
        <v>384</v>
      </c>
      <c r="G218" s="35" t="s">
        <v>433</v>
      </c>
      <c r="H218" s="22" t="s">
        <v>392</v>
      </c>
      <c r="I218" s="22" t="s">
        <v>387</v>
      </c>
      <c r="J218" s="35" t="s">
        <v>406</v>
      </c>
    </row>
    <row r="219" ht="18.75" customHeight="1" spans="1:10">
      <c r="A219" s="212" t="s">
        <v>315</v>
      </c>
      <c r="B219" s="22" t="s">
        <v>653</v>
      </c>
      <c r="C219" s="22" t="s">
        <v>381</v>
      </c>
      <c r="D219" s="22" t="s">
        <v>402</v>
      </c>
      <c r="E219" s="35" t="s">
        <v>407</v>
      </c>
      <c r="F219" s="22" t="s">
        <v>384</v>
      </c>
      <c r="G219" s="35" t="s">
        <v>433</v>
      </c>
      <c r="H219" s="22" t="s">
        <v>392</v>
      </c>
      <c r="I219" s="22" t="s">
        <v>387</v>
      </c>
      <c r="J219" s="35" t="s">
        <v>408</v>
      </c>
    </row>
    <row r="220" ht="18.75" customHeight="1" spans="1:10">
      <c r="A220" s="212" t="s">
        <v>315</v>
      </c>
      <c r="B220" s="22" t="s">
        <v>653</v>
      </c>
      <c r="C220" s="22" t="s">
        <v>409</v>
      </c>
      <c r="D220" s="22" t="s">
        <v>410</v>
      </c>
      <c r="E220" s="35" t="s">
        <v>560</v>
      </c>
      <c r="F220" s="22" t="s">
        <v>384</v>
      </c>
      <c r="G220" s="35" t="s">
        <v>391</v>
      </c>
      <c r="H220" s="22" t="s">
        <v>392</v>
      </c>
      <c r="I220" s="22" t="s">
        <v>387</v>
      </c>
      <c r="J220" s="35" t="s">
        <v>425</v>
      </c>
    </row>
    <row r="221" ht="18.75" customHeight="1" spans="1:10">
      <c r="A221" s="212" t="s">
        <v>315</v>
      </c>
      <c r="B221" s="22" t="s">
        <v>653</v>
      </c>
      <c r="C221" s="22" t="s">
        <v>415</v>
      </c>
      <c r="D221" s="22" t="s">
        <v>416</v>
      </c>
      <c r="E221" s="35" t="s">
        <v>417</v>
      </c>
      <c r="F221" s="22" t="s">
        <v>384</v>
      </c>
      <c r="G221" s="35" t="s">
        <v>404</v>
      </c>
      <c r="H221" s="22" t="s">
        <v>392</v>
      </c>
      <c r="I221" s="22" t="s">
        <v>387</v>
      </c>
      <c r="J221" s="35" t="s">
        <v>418</v>
      </c>
    </row>
    <row r="222" ht="18.75" customHeight="1" spans="1:10">
      <c r="A222" s="212" t="s">
        <v>313</v>
      </c>
      <c r="B222" s="22" t="s">
        <v>659</v>
      </c>
      <c r="C222" s="22" t="s">
        <v>381</v>
      </c>
      <c r="D222" s="22" t="s">
        <v>382</v>
      </c>
      <c r="E222" s="35" t="s">
        <v>383</v>
      </c>
      <c r="F222" s="22" t="s">
        <v>384</v>
      </c>
      <c r="G222" s="35" t="s">
        <v>385</v>
      </c>
      <c r="H222" s="22" t="s">
        <v>386</v>
      </c>
      <c r="I222" s="22" t="s">
        <v>387</v>
      </c>
      <c r="J222" s="35" t="s">
        <v>660</v>
      </c>
    </row>
    <row r="223" ht="18.75" customHeight="1" spans="1:10">
      <c r="A223" s="212" t="s">
        <v>313</v>
      </c>
      <c r="B223" s="22" t="s">
        <v>659</v>
      </c>
      <c r="C223" s="22" t="s">
        <v>381</v>
      </c>
      <c r="D223" s="22" t="s">
        <v>382</v>
      </c>
      <c r="E223" s="35" t="s">
        <v>420</v>
      </c>
      <c r="F223" s="22" t="s">
        <v>384</v>
      </c>
      <c r="G223" s="35" t="s">
        <v>404</v>
      </c>
      <c r="H223" s="22" t="s">
        <v>392</v>
      </c>
      <c r="I223" s="22" t="s">
        <v>387</v>
      </c>
      <c r="J223" s="35" t="s">
        <v>661</v>
      </c>
    </row>
    <row r="224" ht="18.75" customHeight="1" spans="1:10">
      <c r="A224" s="212" t="s">
        <v>313</v>
      </c>
      <c r="B224" s="22" t="s">
        <v>659</v>
      </c>
      <c r="C224" s="22" t="s">
        <v>381</v>
      </c>
      <c r="D224" s="22" t="s">
        <v>398</v>
      </c>
      <c r="E224" s="35" t="s">
        <v>609</v>
      </c>
      <c r="F224" s="22" t="s">
        <v>390</v>
      </c>
      <c r="G224" s="35" t="s">
        <v>404</v>
      </c>
      <c r="H224" s="22" t="s">
        <v>392</v>
      </c>
      <c r="I224" s="22" t="s">
        <v>387</v>
      </c>
      <c r="J224" s="35" t="s">
        <v>401</v>
      </c>
    </row>
    <row r="225" ht="18.75" customHeight="1" spans="1:10">
      <c r="A225" s="212" t="s">
        <v>313</v>
      </c>
      <c r="B225" s="22" t="s">
        <v>659</v>
      </c>
      <c r="C225" s="22" t="s">
        <v>409</v>
      </c>
      <c r="D225" s="22" t="s">
        <v>662</v>
      </c>
      <c r="E225" s="35" t="s">
        <v>423</v>
      </c>
      <c r="F225" s="22" t="s">
        <v>384</v>
      </c>
      <c r="G225" s="35" t="s">
        <v>421</v>
      </c>
      <c r="H225" s="22" t="s">
        <v>392</v>
      </c>
      <c r="I225" s="22" t="s">
        <v>387</v>
      </c>
      <c r="J225" s="35" t="s">
        <v>423</v>
      </c>
    </row>
    <row r="226" ht="18.75" customHeight="1" spans="1:10">
      <c r="A226" s="212" t="s">
        <v>313</v>
      </c>
      <c r="B226" s="22" t="s">
        <v>659</v>
      </c>
      <c r="C226" s="22" t="s">
        <v>409</v>
      </c>
      <c r="D226" s="22" t="s">
        <v>410</v>
      </c>
      <c r="E226" s="35" t="s">
        <v>424</v>
      </c>
      <c r="F226" s="22" t="s">
        <v>390</v>
      </c>
      <c r="G226" s="35" t="s">
        <v>421</v>
      </c>
      <c r="H226" s="22" t="s">
        <v>392</v>
      </c>
      <c r="I226" s="22" t="s">
        <v>387</v>
      </c>
      <c r="J226" s="35" t="s">
        <v>663</v>
      </c>
    </row>
    <row r="227" ht="18.75" customHeight="1" spans="1:10">
      <c r="A227" s="212" t="s">
        <v>313</v>
      </c>
      <c r="B227" s="22" t="s">
        <v>659</v>
      </c>
      <c r="C227" s="22" t="s">
        <v>409</v>
      </c>
      <c r="D227" s="22" t="s">
        <v>664</v>
      </c>
      <c r="E227" s="35" t="s">
        <v>426</v>
      </c>
      <c r="F227" s="22" t="s">
        <v>390</v>
      </c>
      <c r="G227" s="35" t="s">
        <v>421</v>
      </c>
      <c r="H227" s="22" t="s">
        <v>392</v>
      </c>
      <c r="I227" s="22" t="s">
        <v>387</v>
      </c>
      <c r="J227" s="35" t="s">
        <v>665</v>
      </c>
    </row>
    <row r="228" ht="18.75" customHeight="1" spans="1:10">
      <c r="A228" s="212" t="s">
        <v>313</v>
      </c>
      <c r="B228" s="22" t="s">
        <v>659</v>
      </c>
      <c r="C228" s="22" t="s">
        <v>415</v>
      </c>
      <c r="D228" s="22" t="s">
        <v>416</v>
      </c>
      <c r="E228" s="35" t="s">
        <v>666</v>
      </c>
      <c r="F228" s="22" t="s">
        <v>384</v>
      </c>
      <c r="G228" s="35" t="s">
        <v>421</v>
      </c>
      <c r="H228" s="22" t="s">
        <v>392</v>
      </c>
      <c r="I228" s="22" t="s">
        <v>387</v>
      </c>
      <c r="J228" s="35" t="s">
        <v>667</v>
      </c>
    </row>
    <row r="229" ht="18.75" customHeight="1" spans="1:10">
      <c r="A229" s="212" t="s">
        <v>306</v>
      </c>
      <c r="B229" s="22" t="s">
        <v>612</v>
      </c>
      <c r="C229" s="22" t="s">
        <v>381</v>
      </c>
      <c r="D229" s="22" t="s">
        <v>382</v>
      </c>
      <c r="E229" s="35" t="s">
        <v>383</v>
      </c>
      <c r="F229" s="22" t="s">
        <v>384</v>
      </c>
      <c r="G229" s="35" t="s">
        <v>152</v>
      </c>
      <c r="H229" s="22" t="s">
        <v>431</v>
      </c>
      <c r="I229" s="22" t="s">
        <v>387</v>
      </c>
      <c r="J229" s="35" t="s">
        <v>397</v>
      </c>
    </row>
    <row r="230" ht="18.75" customHeight="1" spans="1:10">
      <c r="A230" s="212" t="s">
        <v>306</v>
      </c>
      <c r="B230" s="22" t="s">
        <v>612</v>
      </c>
      <c r="C230" s="22" t="s">
        <v>381</v>
      </c>
      <c r="D230" s="22" t="s">
        <v>382</v>
      </c>
      <c r="E230" s="35" t="s">
        <v>420</v>
      </c>
      <c r="F230" s="22" t="s">
        <v>390</v>
      </c>
      <c r="G230" s="35" t="s">
        <v>421</v>
      </c>
      <c r="H230" s="22" t="s">
        <v>392</v>
      </c>
      <c r="I230" s="22" t="s">
        <v>387</v>
      </c>
      <c r="J230" s="35" t="s">
        <v>397</v>
      </c>
    </row>
    <row r="231" ht="18.75" customHeight="1" spans="1:10">
      <c r="A231" s="212" t="s">
        <v>306</v>
      </c>
      <c r="B231" s="22" t="s">
        <v>612</v>
      </c>
      <c r="C231" s="22" t="s">
        <v>381</v>
      </c>
      <c r="D231" s="22" t="s">
        <v>398</v>
      </c>
      <c r="E231" s="35" t="s">
        <v>422</v>
      </c>
      <c r="F231" s="22" t="s">
        <v>390</v>
      </c>
      <c r="G231" s="35" t="s">
        <v>404</v>
      </c>
      <c r="H231" s="22" t="s">
        <v>392</v>
      </c>
      <c r="I231" s="22" t="s">
        <v>387</v>
      </c>
      <c r="J231" s="35" t="s">
        <v>401</v>
      </c>
    </row>
    <row r="232" ht="18.75" customHeight="1" spans="1:10">
      <c r="A232" s="212" t="s">
        <v>306</v>
      </c>
      <c r="B232" s="22" t="s">
        <v>612</v>
      </c>
      <c r="C232" s="22" t="s">
        <v>409</v>
      </c>
      <c r="D232" s="22" t="s">
        <v>410</v>
      </c>
      <c r="E232" s="35" t="s">
        <v>423</v>
      </c>
      <c r="F232" s="22" t="s">
        <v>384</v>
      </c>
      <c r="G232" s="35" t="s">
        <v>421</v>
      </c>
      <c r="H232" s="22" t="s">
        <v>392</v>
      </c>
      <c r="I232" s="22" t="s">
        <v>405</v>
      </c>
      <c r="J232" s="35" t="s">
        <v>414</v>
      </c>
    </row>
    <row r="233" ht="18.75" customHeight="1" spans="1:10">
      <c r="A233" s="212" t="s">
        <v>306</v>
      </c>
      <c r="B233" s="22" t="s">
        <v>612</v>
      </c>
      <c r="C233" s="22" t="s">
        <v>409</v>
      </c>
      <c r="D233" s="22" t="s">
        <v>410</v>
      </c>
      <c r="E233" s="35" t="s">
        <v>426</v>
      </c>
      <c r="F233" s="22" t="s">
        <v>384</v>
      </c>
      <c r="G233" s="35" t="s">
        <v>421</v>
      </c>
      <c r="H233" s="22" t="s">
        <v>392</v>
      </c>
      <c r="I233" s="22" t="s">
        <v>405</v>
      </c>
      <c r="J233" s="35" t="s">
        <v>425</v>
      </c>
    </row>
    <row r="234" ht="18.75" customHeight="1" spans="1:10">
      <c r="A234" s="212" t="s">
        <v>306</v>
      </c>
      <c r="B234" s="22" t="s">
        <v>612</v>
      </c>
      <c r="C234" s="22" t="s">
        <v>409</v>
      </c>
      <c r="D234" s="22" t="s">
        <v>410</v>
      </c>
      <c r="E234" s="35" t="s">
        <v>614</v>
      </c>
      <c r="F234" s="22" t="s">
        <v>384</v>
      </c>
      <c r="G234" s="35" t="s">
        <v>421</v>
      </c>
      <c r="H234" s="22" t="s">
        <v>392</v>
      </c>
      <c r="I234" s="22" t="s">
        <v>405</v>
      </c>
      <c r="J234" s="35" t="s">
        <v>440</v>
      </c>
    </row>
    <row r="235" ht="18.75" customHeight="1" spans="1:10">
      <c r="A235" s="212" t="s">
        <v>306</v>
      </c>
      <c r="B235" s="22" t="s">
        <v>612</v>
      </c>
      <c r="C235" s="22" t="s">
        <v>415</v>
      </c>
      <c r="D235" s="22" t="s">
        <v>416</v>
      </c>
      <c r="E235" s="35" t="s">
        <v>417</v>
      </c>
      <c r="F235" s="22" t="s">
        <v>384</v>
      </c>
      <c r="G235" s="35" t="s">
        <v>421</v>
      </c>
      <c r="H235" s="22" t="s">
        <v>392</v>
      </c>
      <c r="I235" s="22" t="s">
        <v>405</v>
      </c>
      <c r="J235" s="35" t="s">
        <v>418</v>
      </c>
    </row>
    <row r="236" ht="18.75" customHeight="1" spans="1:10">
      <c r="A236" s="212" t="s">
        <v>304</v>
      </c>
      <c r="B236" s="22" t="s">
        <v>668</v>
      </c>
      <c r="C236" s="22" t="s">
        <v>381</v>
      </c>
      <c r="D236" s="22" t="s">
        <v>382</v>
      </c>
      <c r="E236" s="35" t="s">
        <v>669</v>
      </c>
      <c r="F236" s="22" t="s">
        <v>384</v>
      </c>
      <c r="G236" s="35" t="s">
        <v>670</v>
      </c>
      <c r="H236" s="22" t="s">
        <v>671</v>
      </c>
      <c r="I236" s="22" t="s">
        <v>387</v>
      </c>
      <c r="J236" s="35" t="s">
        <v>397</v>
      </c>
    </row>
    <row r="237" ht="18.75" customHeight="1" spans="1:10">
      <c r="A237" s="212" t="s">
        <v>304</v>
      </c>
      <c r="B237" s="22" t="s">
        <v>668</v>
      </c>
      <c r="C237" s="22" t="s">
        <v>381</v>
      </c>
      <c r="D237" s="22" t="s">
        <v>382</v>
      </c>
      <c r="E237" s="35" t="s">
        <v>672</v>
      </c>
      <c r="F237" s="22" t="s">
        <v>384</v>
      </c>
      <c r="G237" s="35" t="s">
        <v>673</v>
      </c>
      <c r="H237" s="22" t="s">
        <v>671</v>
      </c>
      <c r="I237" s="22" t="s">
        <v>387</v>
      </c>
      <c r="J237" s="35" t="s">
        <v>397</v>
      </c>
    </row>
    <row r="238" ht="18.75" customHeight="1" spans="1:10">
      <c r="A238" s="212" t="s">
        <v>304</v>
      </c>
      <c r="B238" s="22" t="s">
        <v>668</v>
      </c>
      <c r="C238" s="22" t="s">
        <v>381</v>
      </c>
      <c r="D238" s="22" t="s">
        <v>382</v>
      </c>
      <c r="E238" s="35" t="s">
        <v>674</v>
      </c>
      <c r="F238" s="22" t="s">
        <v>384</v>
      </c>
      <c r="G238" s="35" t="s">
        <v>675</v>
      </c>
      <c r="H238" s="22" t="s">
        <v>584</v>
      </c>
      <c r="I238" s="22" t="s">
        <v>387</v>
      </c>
      <c r="J238" s="35" t="s">
        <v>397</v>
      </c>
    </row>
    <row r="239" ht="18.75" customHeight="1" spans="1:10">
      <c r="A239" s="212" t="s">
        <v>304</v>
      </c>
      <c r="B239" s="22" t="s">
        <v>668</v>
      </c>
      <c r="C239" s="22" t="s">
        <v>381</v>
      </c>
      <c r="D239" s="22" t="s">
        <v>398</v>
      </c>
      <c r="E239" s="35" t="s">
        <v>499</v>
      </c>
      <c r="F239" s="22" t="s">
        <v>384</v>
      </c>
      <c r="G239" s="35" t="s">
        <v>433</v>
      </c>
      <c r="H239" s="22" t="s">
        <v>392</v>
      </c>
      <c r="I239" s="22" t="s">
        <v>387</v>
      </c>
      <c r="J239" s="35" t="s">
        <v>401</v>
      </c>
    </row>
    <row r="240" ht="18.75" customHeight="1" spans="1:10">
      <c r="A240" s="212" t="s">
        <v>304</v>
      </c>
      <c r="B240" s="22" t="s">
        <v>668</v>
      </c>
      <c r="C240" s="22" t="s">
        <v>381</v>
      </c>
      <c r="D240" s="22" t="s">
        <v>402</v>
      </c>
      <c r="E240" s="35" t="s">
        <v>403</v>
      </c>
      <c r="F240" s="22" t="s">
        <v>384</v>
      </c>
      <c r="G240" s="35" t="s">
        <v>433</v>
      </c>
      <c r="H240" s="22" t="s">
        <v>392</v>
      </c>
      <c r="I240" s="22" t="s">
        <v>387</v>
      </c>
      <c r="J240" s="35" t="s">
        <v>406</v>
      </c>
    </row>
    <row r="241" ht="18.75" customHeight="1" spans="1:10">
      <c r="A241" s="212" t="s">
        <v>304</v>
      </c>
      <c r="B241" s="22" t="s">
        <v>668</v>
      </c>
      <c r="C241" s="22" t="s">
        <v>381</v>
      </c>
      <c r="D241" s="22" t="s">
        <v>402</v>
      </c>
      <c r="E241" s="35" t="s">
        <v>407</v>
      </c>
      <c r="F241" s="22" t="s">
        <v>384</v>
      </c>
      <c r="G241" s="35" t="s">
        <v>433</v>
      </c>
      <c r="H241" s="22" t="s">
        <v>392</v>
      </c>
      <c r="I241" s="22" t="s">
        <v>387</v>
      </c>
      <c r="J241" s="35" t="s">
        <v>408</v>
      </c>
    </row>
    <row r="242" ht="18.75" customHeight="1" spans="1:10">
      <c r="A242" s="212" t="s">
        <v>304</v>
      </c>
      <c r="B242" s="22" t="s">
        <v>668</v>
      </c>
      <c r="C242" s="22" t="s">
        <v>381</v>
      </c>
      <c r="D242" s="22" t="s">
        <v>676</v>
      </c>
      <c r="E242" s="35" t="s">
        <v>677</v>
      </c>
      <c r="F242" s="22" t="s">
        <v>487</v>
      </c>
      <c r="G242" s="35" t="s">
        <v>421</v>
      </c>
      <c r="H242" s="22" t="s">
        <v>396</v>
      </c>
      <c r="I242" s="22" t="s">
        <v>387</v>
      </c>
      <c r="J242" s="35" t="s">
        <v>678</v>
      </c>
    </row>
    <row r="243" ht="18.75" customHeight="1" spans="1:10">
      <c r="A243" s="212" t="s">
        <v>304</v>
      </c>
      <c r="B243" s="22" t="s">
        <v>668</v>
      </c>
      <c r="C243" s="22" t="s">
        <v>409</v>
      </c>
      <c r="D243" s="22" t="s">
        <v>410</v>
      </c>
      <c r="E243" s="35" t="s">
        <v>560</v>
      </c>
      <c r="F243" s="22" t="s">
        <v>384</v>
      </c>
      <c r="G243" s="35" t="s">
        <v>391</v>
      </c>
      <c r="H243" s="22" t="s">
        <v>392</v>
      </c>
      <c r="I243" s="22" t="s">
        <v>387</v>
      </c>
      <c r="J243" s="35" t="s">
        <v>425</v>
      </c>
    </row>
    <row r="244" ht="18.75" customHeight="1" spans="1:10">
      <c r="A244" s="212" t="s">
        <v>304</v>
      </c>
      <c r="B244" s="22" t="s">
        <v>668</v>
      </c>
      <c r="C244" s="22" t="s">
        <v>415</v>
      </c>
      <c r="D244" s="22" t="s">
        <v>416</v>
      </c>
      <c r="E244" s="35" t="s">
        <v>417</v>
      </c>
      <c r="F244" s="22" t="s">
        <v>384</v>
      </c>
      <c r="G244" s="35" t="s">
        <v>404</v>
      </c>
      <c r="H244" s="22" t="s">
        <v>392</v>
      </c>
      <c r="I244" s="22" t="s">
        <v>387</v>
      </c>
      <c r="J244" s="35" t="s">
        <v>418</v>
      </c>
    </row>
    <row r="245" ht="18.75" customHeight="1" spans="1:10">
      <c r="A245" s="212" t="s">
        <v>324</v>
      </c>
      <c r="B245" s="22" t="s">
        <v>679</v>
      </c>
      <c r="C245" s="22" t="s">
        <v>381</v>
      </c>
      <c r="D245" s="22" t="s">
        <v>382</v>
      </c>
      <c r="E245" s="35" t="s">
        <v>680</v>
      </c>
      <c r="F245" s="22" t="s">
        <v>384</v>
      </c>
      <c r="G245" s="35" t="s">
        <v>681</v>
      </c>
      <c r="H245" s="22" t="s">
        <v>463</v>
      </c>
      <c r="I245" s="22" t="s">
        <v>387</v>
      </c>
      <c r="J245" s="35" t="s">
        <v>397</v>
      </c>
    </row>
    <row r="246" ht="18.75" customHeight="1" spans="1:10">
      <c r="A246" s="212" t="s">
        <v>324</v>
      </c>
      <c r="B246" s="22" t="s">
        <v>679</v>
      </c>
      <c r="C246" s="22" t="s">
        <v>381</v>
      </c>
      <c r="D246" s="22" t="s">
        <v>382</v>
      </c>
      <c r="E246" s="35" t="s">
        <v>682</v>
      </c>
      <c r="F246" s="22" t="s">
        <v>384</v>
      </c>
      <c r="G246" s="35" t="s">
        <v>683</v>
      </c>
      <c r="H246" s="22" t="s">
        <v>431</v>
      </c>
      <c r="I246" s="22" t="s">
        <v>387</v>
      </c>
      <c r="J246" s="35" t="s">
        <v>397</v>
      </c>
    </row>
    <row r="247" ht="18.75" customHeight="1" spans="1:10">
      <c r="A247" s="212" t="s">
        <v>324</v>
      </c>
      <c r="B247" s="22" t="s">
        <v>679</v>
      </c>
      <c r="C247" s="22" t="s">
        <v>381</v>
      </c>
      <c r="D247" s="22" t="s">
        <v>382</v>
      </c>
      <c r="E247" s="35" t="s">
        <v>466</v>
      </c>
      <c r="F247" s="22" t="s">
        <v>384</v>
      </c>
      <c r="G247" s="35" t="s">
        <v>684</v>
      </c>
      <c r="H247" s="22" t="s">
        <v>468</v>
      </c>
      <c r="I247" s="22" t="s">
        <v>387</v>
      </c>
      <c r="J247" s="35" t="s">
        <v>685</v>
      </c>
    </row>
    <row r="248" ht="18.75" customHeight="1" spans="1:10">
      <c r="A248" s="212" t="s">
        <v>324</v>
      </c>
      <c r="B248" s="22" t="s">
        <v>679</v>
      </c>
      <c r="C248" s="22" t="s">
        <v>381</v>
      </c>
      <c r="D248" s="22" t="s">
        <v>382</v>
      </c>
      <c r="E248" s="35" t="s">
        <v>469</v>
      </c>
      <c r="F248" s="22" t="s">
        <v>384</v>
      </c>
      <c r="G248" s="35" t="s">
        <v>686</v>
      </c>
      <c r="H248" s="22" t="s">
        <v>468</v>
      </c>
      <c r="I248" s="22" t="s">
        <v>387</v>
      </c>
      <c r="J248" s="35" t="s">
        <v>685</v>
      </c>
    </row>
    <row r="249" ht="18.75" customHeight="1" spans="1:10">
      <c r="A249" s="212" t="s">
        <v>324</v>
      </c>
      <c r="B249" s="22" t="s">
        <v>679</v>
      </c>
      <c r="C249" s="22" t="s">
        <v>381</v>
      </c>
      <c r="D249" s="22" t="s">
        <v>382</v>
      </c>
      <c r="E249" s="35" t="s">
        <v>471</v>
      </c>
      <c r="F249" s="22" t="s">
        <v>384</v>
      </c>
      <c r="G249" s="35" t="s">
        <v>687</v>
      </c>
      <c r="H249" s="22" t="s">
        <v>468</v>
      </c>
      <c r="I249" s="22" t="s">
        <v>387</v>
      </c>
      <c r="J249" s="35" t="s">
        <v>397</v>
      </c>
    </row>
    <row r="250" ht="18.75" customHeight="1" spans="1:10">
      <c r="A250" s="212" t="s">
        <v>324</v>
      </c>
      <c r="B250" s="22" t="s">
        <v>679</v>
      </c>
      <c r="C250" s="22" t="s">
        <v>381</v>
      </c>
      <c r="D250" s="22" t="s">
        <v>382</v>
      </c>
      <c r="E250" s="35" t="s">
        <v>688</v>
      </c>
      <c r="F250" s="22" t="s">
        <v>384</v>
      </c>
      <c r="G250" s="35" t="s">
        <v>689</v>
      </c>
      <c r="H250" s="22" t="s">
        <v>690</v>
      </c>
      <c r="I250" s="22" t="s">
        <v>387</v>
      </c>
      <c r="J250" s="35" t="s">
        <v>397</v>
      </c>
    </row>
    <row r="251" ht="18.75" customHeight="1" spans="1:10">
      <c r="A251" s="212" t="s">
        <v>324</v>
      </c>
      <c r="B251" s="22" t="s">
        <v>679</v>
      </c>
      <c r="C251" s="22" t="s">
        <v>381</v>
      </c>
      <c r="D251" s="22" t="s">
        <v>382</v>
      </c>
      <c r="E251" s="35" t="s">
        <v>691</v>
      </c>
      <c r="F251" s="22" t="s">
        <v>384</v>
      </c>
      <c r="G251" s="35" t="s">
        <v>430</v>
      </c>
      <c r="H251" s="22" t="s">
        <v>392</v>
      </c>
      <c r="I251" s="22" t="s">
        <v>387</v>
      </c>
      <c r="J251" s="35" t="s">
        <v>397</v>
      </c>
    </row>
    <row r="252" ht="18.75" customHeight="1" spans="1:10">
      <c r="A252" s="212" t="s">
        <v>324</v>
      </c>
      <c r="B252" s="22" t="s">
        <v>679</v>
      </c>
      <c r="C252" s="22" t="s">
        <v>381</v>
      </c>
      <c r="D252" s="22" t="s">
        <v>382</v>
      </c>
      <c r="E252" s="35" t="s">
        <v>692</v>
      </c>
      <c r="F252" s="22" t="s">
        <v>384</v>
      </c>
      <c r="G252" s="35" t="s">
        <v>154</v>
      </c>
      <c r="H252" s="22" t="s">
        <v>386</v>
      </c>
      <c r="I252" s="22" t="s">
        <v>387</v>
      </c>
      <c r="J252" s="35" t="s">
        <v>685</v>
      </c>
    </row>
    <row r="253" ht="18.75" customHeight="1" spans="1:10">
      <c r="A253" s="212" t="s">
        <v>324</v>
      </c>
      <c r="B253" s="22" t="s">
        <v>679</v>
      </c>
      <c r="C253" s="22" t="s">
        <v>381</v>
      </c>
      <c r="D253" s="22" t="s">
        <v>382</v>
      </c>
      <c r="E253" s="35" t="s">
        <v>693</v>
      </c>
      <c r="F253" s="22" t="s">
        <v>384</v>
      </c>
      <c r="G253" s="35" t="s">
        <v>152</v>
      </c>
      <c r="H253" s="22" t="s">
        <v>386</v>
      </c>
      <c r="I253" s="22" t="s">
        <v>387</v>
      </c>
      <c r="J253" s="35" t="s">
        <v>473</v>
      </c>
    </row>
    <row r="254" ht="18.75" customHeight="1" spans="1:10">
      <c r="A254" s="212" t="s">
        <v>324</v>
      </c>
      <c r="B254" s="22" t="s">
        <v>679</v>
      </c>
      <c r="C254" s="22" t="s">
        <v>381</v>
      </c>
      <c r="D254" s="22" t="s">
        <v>398</v>
      </c>
      <c r="E254" s="35" t="s">
        <v>422</v>
      </c>
      <c r="F254" s="22" t="s">
        <v>384</v>
      </c>
      <c r="G254" s="35" t="s">
        <v>433</v>
      </c>
      <c r="H254" s="22" t="s">
        <v>392</v>
      </c>
      <c r="I254" s="22" t="s">
        <v>405</v>
      </c>
      <c r="J254" s="35" t="s">
        <v>401</v>
      </c>
    </row>
    <row r="255" ht="18.75" customHeight="1" spans="1:10">
      <c r="A255" s="212" t="s">
        <v>324</v>
      </c>
      <c r="B255" s="22" t="s">
        <v>679</v>
      </c>
      <c r="C255" s="22" t="s">
        <v>381</v>
      </c>
      <c r="D255" s="22" t="s">
        <v>402</v>
      </c>
      <c r="E255" s="35" t="s">
        <v>403</v>
      </c>
      <c r="F255" s="22" t="s">
        <v>384</v>
      </c>
      <c r="G255" s="35" t="s">
        <v>400</v>
      </c>
      <c r="H255" s="22" t="s">
        <v>392</v>
      </c>
      <c r="I255" s="22" t="s">
        <v>405</v>
      </c>
      <c r="J255" s="35" t="s">
        <v>406</v>
      </c>
    </row>
    <row r="256" ht="18.75" customHeight="1" spans="1:10">
      <c r="A256" s="212" t="s">
        <v>324</v>
      </c>
      <c r="B256" s="22" t="s">
        <v>679</v>
      </c>
      <c r="C256" s="22" t="s">
        <v>381</v>
      </c>
      <c r="D256" s="22" t="s">
        <v>402</v>
      </c>
      <c r="E256" s="35" t="s">
        <v>407</v>
      </c>
      <c r="F256" s="22" t="s">
        <v>384</v>
      </c>
      <c r="G256" s="35" t="s">
        <v>433</v>
      </c>
      <c r="H256" s="22" t="s">
        <v>392</v>
      </c>
      <c r="I256" s="22" t="s">
        <v>405</v>
      </c>
      <c r="J256" s="35" t="s">
        <v>408</v>
      </c>
    </row>
    <row r="257" ht="18.75" customHeight="1" spans="1:10">
      <c r="A257" s="212" t="s">
        <v>324</v>
      </c>
      <c r="B257" s="22" t="s">
        <v>679</v>
      </c>
      <c r="C257" s="22" t="s">
        <v>409</v>
      </c>
      <c r="D257" s="22" t="s">
        <v>410</v>
      </c>
      <c r="E257" s="35" t="s">
        <v>694</v>
      </c>
      <c r="F257" s="22" t="s">
        <v>384</v>
      </c>
      <c r="G257" s="35" t="s">
        <v>391</v>
      </c>
      <c r="H257" s="22" t="s">
        <v>392</v>
      </c>
      <c r="I257" s="22" t="s">
        <v>405</v>
      </c>
      <c r="J257" s="35" t="s">
        <v>425</v>
      </c>
    </row>
    <row r="258" ht="18.75" customHeight="1" spans="1:10">
      <c r="A258" s="212" t="s">
        <v>324</v>
      </c>
      <c r="B258" s="22" t="s">
        <v>679</v>
      </c>
      <c r="C258" s="22" t="s">
        <v>415</v>
      </c>
      <c r="D258" s="22" t="s">
        <v>416</v>
      </c>
      <c r="E258" s="35" t="s">
        <v>417</v>
      </c>
      <c r="F258" s="22" t="s">
        <v>384</v>
      </c>
      <c r="G258" s="35" t="s">
        <v>404</v>
      </c>
      <c r="H258" s="22" t="s">
        <v>392</v>
      </c>
      <c r="I258" s="22" t="s">
        <v>405</v>
      </c>
      <c r="J258" s="35" t="s">
        <v>418</v>
      </c>
    </row>
  </sheetData>
  <mergeCells count="68">
    <mergeCell ref="A3:J3"/>
    <mergeCell ref="A4:H4"/>
    <mergeCell ref="A9:A16"/>
    <mergeCell ref="A17:A23"/>
    <mergeCell ref="A24:A33"/>
    <mergeCell ref="A34:A41"/>
    <mergeCell ref="A42:A51"/>
    <mergeCell ref="A52:A57"/>
    <mergeCell ref="A58:A65"/>
    <mergeCell ref="A66:A72"/>
    <mergeCell ref="A73:A78"/>
    <mergeCell ref="A79:A84"/>
    <mergeCell ref="A85:A91"/>
    <mergeCell ref="A92:A97"/>
    <mergeCell ref="A98:A105"/>
    <mergeCell ref="A106:A111"/>
    <mergeCell ref="A112:A120"/>
    <mergeCell ref="A121:A128"/>
    <mergeCell ref="A129:A134"/>
    <mergeCell ref="A135:A142"/>
    <mergeCell ref="A143:A149"/>
    <mergeCell ref="A150:A159"/>
    <mergeCell ref="A160:A166"/>
    <mergeCell ref="A167:A173"/>
    <mergeCell ref="A174:A180"/>
    <mergeCell ref="A181:A186"/>
    <mergeCell ref="A187:A194"/>
    <mergeCell ref="A195:A198"/>
    <mergeCell ref="A199:A204"/>
    <mergeCell ref="A205:A212"/>
    <mergeCell ref="A213:A221"/>
    <mergeCell ref="A222:A228"/>
    <mergeCell ref="A229:A235"/>
    <mergeCell ref="A236:A244"/>
    <mergeCell ref="A245:A258"/>
    <mergeCell ref="B9:B16"/>
    <mergeCell ref="B17:B23"/>
    <mergeCell ref="B24:B33"/>
    <mergeCell ref="B34:B41"/>
    <mergeCell ref="B42:B51"/>
    <mergeCell ref="B52:B57"/>
    <mergeCell ref="B58:B65"/>
    <mergeCell ref="B66:B72"/>
    <mergeCell ref="B73:B78"/>
    <mergeCell ref="B79:B84"/>
    <mergeCell ref="B85:B91"/>
    <mergeCell ref="B92:B97"/>
    <mergeCell ref="B98:B105"/>
    <mergeCell ref="B106:B111"/>
    <mergeCell ref="B112:B120"/>
    <mergeCell ref="B121:B128"/>
    <mergeCell ref="B129:B134"/>
    <mergeCell ref="B135:B142"/>
    <mergeCell ref="B143:B149"/>
    <mergeCell ref="B150:B159"/>
    <mergeCell ref="B160:B166"/>
    <mergeCell ref="B167:B173"/>
    <mergeCell ref="B174:B180"/>
    <mergeCell ref="B181:B186"/>
    <mergeCell ref="B187:B194"/>
    <mergeCell ref="B195:B198"/>
    <mergeCell ref="B199:B204"/>
    <mergeCell ref="B205:B212"/>
    <mergeCell ref="B213:B221"/>
    <mergeCell ref="B222:B228"/>
    <mergeCell ref="B229:B235"/>
    <mergeCell ref="B236:B244"/>
    <mergeCell ref="B245:B25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showZeros="0" workbookViewId="0">
      <pane ySplit="1" topLeftCell="A2" activePane="bottomLeft" state="frozen"/>
      <selection/>
      <selection pane="bottomLeft" activeCell="D17" sqref="D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1" t="s">
        <v>695</v>
      </c>
    </row>
    <row r="3" ht="32.25" customHeight="1" spans="1:6">
      <c r="A3" s="104" t="str">
        <f>"2025"&amp;"年部门政府性基金预算支出预算表"</f>
        <v>2025年部门政府性基金预算支出预算表</v>
      </c>
      <c r="B3" s="105" t="s">
        <v>696</v>
      </c>
      <c r="C3" s="106"/>
      <c r="D3" s="107"/>
      <c r="E3" s="107"/>
      <c r="F3" s="107"/>
    </row>
    <row r="4" ht="18.75" customHeight="1" spans="1:6">
      <c r="A4" s="8" t="str">
        <f>"单位名称："&amp;"耿马傣族佤族自治县水务局"</f>
        <v>单位名称：耿马傣族佤族自治县水务局</v>
      </c>
      <c r="B4" s="8" t="s">
        <v>697</v>
      </c>
      <c r="C4" s="101"/>
      <c r="D4" s="103"/>
      <c r="E4" s="103"/>
      <c r="F4" s="41" t="s">
        <v>1</v>
      </c>
    </row>
    <row r="5" ht="18.75" customHeight="1" spans="1:6">
      <c r="A5" s="108" t="s">
        <v>191</v>
      </c>
      <c r="B5" s="109" t="s">
        <v>73</v>
      </c>
      <c r="C5" s="110" t="s">
        <v>74</v>
      </c>
      <c r="D5" s="14" t="s">
        <v>698</v>
      </c>
      <c r="E5" s="14"/>
      <c r="F5" s="15"/>
    </row>
    <row r="6" ht="18.75" customHeight="1" spans="1:6">
      <c r="A6" s="111"/>
      <c r="B6" s="112"/>
      <c r="C6" s="97"/>
      <c r="D6" s="96" t="s">
        <v>55</v>
      </c>
      <c r="E6" s="96" t="s">
        <v>75</v>
      </c>
      <c r="F6" s="96" t="s">
        <v>76</v>
      </c>
    </row>
    <row r="7" ht="18.75" customHeight="1" spans="1:6">
      <c r="A7" s="111">
        <v>1</v>
      </c>
      <c r="B7" s="113" t="s">
        <v>153</v>
      </c>
      <c r="C7" s="97">
        <v>3</v>
      </c>
      <c r="D7" s="96">
        <v>4</v>
      </c>
      <c r="E7" s="96">
        <v>5</v>
      </c>
      <c r="F7" s="96">
        <v>6</v>
      </c>
    </row>
    <row r="8" ht="18.75" customHeight="1" spans="1:6">
      <c r="A8" s="114"/>
      <c r="B8" s="84"/>
      <c r="C8" s="84"/>
      <c r="D8" s="24"/>
      <c r="E8" s="24"/>
      <c r="F8" s="24"/>
    </row>
    <row r="9" ht="18.75" customHeight="1" spans="1:6">
      <c r="A9" s="114"/>
      <c r="B9" s="84"/>
      <c r="C9" s="84"/>
      <c r="D9" s="24"/>
      <c r="E9" s="24"/>
      <c r="F9" s="24"/>
    </row>
    <row r="10" ht="18.75" customHeight="1" spans="1:6">
      <c r="A10" s="115" t="s">
        <v>111</v>
      </c>
      <c r="B10" s="116" t="s">
        <v>111</v>
      </c>
      <c r="C10" s="117" t="s">
        <v>111</v>
      </c>
      <c r="D10" s="24"/>
      <c r="E10" s="24"/>
      <c r="F10" s="24"/>
    </row>
    <row r="11" customHeight="1" spans="1:1">
      <c r="A11" t="s">
        <v>699</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700</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"单位名称："&amp;"耿马傣族佤族自治县水务局"</f>
        <v>单位名称：耿马傣族佤族自治县水务局</v>
      </c>
      <c r="B4" s="95"/>
      <c r="C4" s="95"/>
      <c r="D4" s="95"/>
      <c r="E4" s="95"/>
      <c r="F4" s="95"/>
      <c r="G4" s="95"/>
      <c r="H4" s="95"/>
      <c r="I4" s="95"/>
      <c r="J4" s="95"/>
      <c r="O4" s="65"/>
      <c r="P4" s="65"/>
      <c r="Q4" s="41" t="s">
        <v>178</v>
      </c>
    </row>
    <row r="5" ht="18.75" customHeight="1" spans="1:17">
      <c r="A5" s="12" t="s">
        <v>701</v>
      </c>
      <c r="B5" s="74" t="s">
        <v>702</v>
      </c>
      <c r="C5" s="74" t="s">
        <v>703</v>
      </c>
      <c r="D5" s="74" t="s">
        <v>704</v>
      </c>
      <c r="E5" s="74" t="s">
        <v>705</v>
      </c>
      <c r="F5" s="74" t="s">
        <v>706</v>
      </c>
      <c r="G5" s="46" t="s">
        <v>198</v>
      </c>
      <c r="H5" s="46"/>
      <c r="I5" s="46"/>
      <c r="J5" s="46"/>
      <c r="K5" s="76"/>
      <c r="L5" s="46"/>
      <c r="M5" s="46"/>
      <c r="N5" s="46"/>
      <c r="O5" s="66"/>
      <c r="P5" s="76"/>
      <c r="Q5" s="47"/>
    </row>
    <row r="6" ht="18.75" customHeight="1" spans="1:17">
      <c r="A6" s="17"/>
      <c r="B6" s="77"/>
      <c r="C6" s="77"/>
      <c r="D6" s="77"/>
      <c r="E6" s="77"/>
      <c r="F6" s="77"/>
      <c r="G6" s="77" t="s">
        <v>55</v>
      </c>
      <c r="H6" s="77" t="s">
        <v>58</v>
      </c>
      <c r="I6" s="77" t="s">
        <v>707</v>
      </c>
      <c r="J6" s="77" t="s">
        <v>708</v>
      </c>
      <c r="K6" s="78" t="s">
        <v>709</v>
      </c>
      <c r="L6" s="91" t="s">
        <v>78</v>
      </c>
      <c r="M6" s="91"/>
      <c r="N6" s="91"/>
      <c r="O6" s="92"/>
      <c r="P6" s="93"/>
      <c r="Q6" s="79"/>
    </row>
    <row r="7" ht="30" customHeight="1" spans="1:17">
      <c r="A7" s="19"/>
      <c r="B7" s="79"/>
      <c r="C7" s="79"/>
      <c r="D7" s="79"/>
      <c r="E7" s="79"/>
      <c r="F7" s="79"/>
      <c r="G7" s="79"/>
      <c r="H7" s="79" t="s">
        <v>57</v>
      </c>
      <c r="I7" s="79"/>
      <c r="J7" s="79"/>
      <c r="K7" s="80"/>
      <c r="L7" s="79" t="s">
        <v>57</v>
      </c>
      <c r="M7" s="79" t="s">
        <v>64</v>
      </c>
      <c r="N7" s="79" t="s">
        <v>206</v>
      </c>
      <c r="O7" s="94" t="s">
        <v>66</v>
      </c>
      <c r="P7" s="80" t="s">
        <v>67</v>
      </c>
      <c r="Q7" s="79" t="s">
        <v>68</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t="s">
        <v>70</v>
      </c>
      <c r="B9" s="83"/>
      <c r="C9" s="83"/>
      <c r="D9" s="83"/>
      <c r="E9" s="98"/>
      <c r="F9" s="24">
        <v>25496</v>
      </c>
      <c r="G9" s="24">
        <v>25496</v>
      </c>
      <c r="H9" s="24">
        <v>25496</v>
      </c>
      <c r="I9" s="24"/>
      <c r="J9" s="24"/>
      <c r="K9" s="24"/>
      <c r="L9" s="24"/>
      <c r="M9" s="24"/>
      <c r="N9" s="24"/>
      <c r="O9" s="24"/>
      <c r="P9" s="24"/>
      <c r="Q9" s="24"/>
    </row>
    <row r="10" ht="18.75" customHeight="1" spans="1:17">
      <c r="A10" s="99" t="s">
        <v>70</v>
      </c>
      <c r="B10" s="83"/>
      <c r="C10" s="83"/>
      <c r="D10" s="83"/>
      <c r="E10" s="100"/>
      <c r="F10" s="24">
        <v>25496</v>
      </c>
      <c r="G10" s="24">
        <v>25496</v>
      </c>
      <c r="H10" s="24">
        <v>25496</v>
      </c>
      <c r="I10" s="24"/>
      <c r="J10" s="24"/>
      <c r="K10" s="24"/>
      <c r="L10" s="24"/>
      <c r="M10" s="24"/>
      <c r="N10" s="24"/>
      <c r="O10" s="24"/>
      <c r="P10" s="24"/>
      <c r="Q10" s="24"/>
    </row>
    <row r="11" ht="18.75" customHeight="1" spans="1:17">
      <c r="A11" s="82" t="str">
        <f t="shared" ref="A11:A13" si="0">"    "&amp;"一般公用经费"</f>
        <v>    一般公用经费</v>
      </c>
      <c r="B11" s="83" t="s">
        <v>710</v>
      </c>
      <c r="C11" s="83" t="s">
        <v>710</v>
      </c>
      <c r="D11" s="83" t="s">
        <v>711</v>
      </c>
      <c r="E11" s="100">
        <v>50</v>
      </c>
      <c r="F11" s="24">
        <v>8500</v>
      </c>
      <c r="G11" s="24">
        <v>8500</v>
      </c>
      <c r="H11" s="24">
        <v>8500</v>
      </c>
      <c r="I11" s="24"/>
      <c r="J11" s="24"/>
      <c r="K11" s="24"/>
      <c r="L11" s="24"/>
      <c r="M11" s="24"/>
      <c r="N11" s="24"/>
      <c r="O11" s="24"/>
      <c r="P11" s="24"/>
      <c r="Q11" s="24"/>
    </row>
    <row r="12" ht="18.75" customHeight="1" spans="1:17">
      <c r="A12" s="82" t="str">
        <f t="shared" si="0"/>
        <v>    一般公用经费</v>
      </c>
      <c r="B12" s="83" t="s">
        <v>712</v>
      </c>
      <c r="C12" s="83" t="s">
        <v>713</v>
      </c>
      <c r="D12" s="83" t="s">
        <v>714</v>
      </c>
      <c r="E12" s="100">
        <v>4</v>
      </c>
      <c r="F12" s="24">
        <v>11996</v>
      </c>
      <c r="G12" s="24">
        <v>11996</v>
      </c>
      <c r="H12" s="24">
        <v>11996</v>
      </c>
      <c r="I12" s="24"/>
      <c r="J12" s="24"/>
      <c r="K12" s="24"/>
      <c r="L12" s="24"/>
      <c r="M12" s="24"/>
      <c r="N12" s="24"/>
      <c r="O12" s="24"/>
      <c r="P12" s="24"/>
      <c r="Q12" s="24"/>
    </row>
    <row r="13" ht="18.75" customHeight="1" spans="1:17">
      <c r="A13" s="82" t="str">
        <f t="shared" si="0"/>
        <v>    一般公用经费</v>
      </c>
      <c r="B13" s="83" t="s">
        <v>715</v>
      </c>
      <c r="C13" s="83" t="s">
        <v>716</v>
      </c>
      <c r="D13" s="83" t="s">
        <v>717</v>
      </c>
      <c r="E13" s="100">
        <v>10</v>
      </c>
      <c r="F13" s="24">
        <v>5000</v>
      </c>
      <c r="G13" s="24">
        <v>5000</v>
      </c>
      <c r="H13" s="24">
        <v>5000</v>
      </c>
      <c r="I13" s="24"/>
      <c r="J13" s="24"/>
      <c r="K13" s="24"/>
      <c r="L13" s="24"/>
      <c r="M13" s="24"/>
      <c r="N13" s="24"/>
      <c r="O13" s="24"/>
      <c r="P13" s="24"/>
      <c r="Q13" s="24"/>
    </row>
    <row r="14" ht="18.75" customHeight="1" spans="1:17">
      <c r="A14" s="85" t="s">
        <v>111</v>
      </c>
      <c r="B14" s="86"/>
      <c r="C14" s="86"/>
      <c r="D14" s="86"/>
      <c r="E14" s="98"/>
      <c r="F14" s="24">
        <v>25496</v>
      </c>
      <c r="G14" s="24">
        <v>25496</v>
      </c>
      <c r="H14" s="24">
        <v>25496</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2"/>
  <sheetViews>
    <sheetView showZeros="0" topLeftCell="B1" workbookViewId="0">
      <pane ySplit="1" topLeftCell="A2" activePane="bottomLeft" state="frozen"/>
      <selection/>
      <selection pane="bottomLeft" activeCell="B12" sqref="B12"/>
    </sheetView>
  </sheetViews>
  <sheetFormatPr defaultColWidth="9.14285714285714" defaultRowHeight="14.25" customHeight="1"/>
  <cols>
    <col min="1" max="1" width="31.4285714285714"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40"/>
      <c r="M2" s="88"/>
      <c r="N2" s="89" t="s">
        <v>718</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"单位名称："&amp;"耿马傣族佤族自治县水务局"</f>
        <v>单位名称：耿马傣族佤族自治县水务局</v>
      </c>
      <c r="B4" s="62"/>
      <c r="C4" s="73"/>
      <c r="D4" s="62"/>
      <c r="E4" s="62"/>
      <c r="F4" s="62"/>
      <c r="G4" s="62"/>
      <c r="H4" s="70"/>
      <c r="I4" s="64"/>
      <c r="J4" s="64"/>
      <c r="K4" s="64"/>
      <c r="L4" s="65"/>
      <c r="M4" s="90"/>
      <c r="N4" s="89" t="s">
        <v>178</v>
      </c>
    </row>
    <row r="5" ht="18.75" customHeight="1" spans="1:14">
      <c r="A5" s="12" t="s">
        <v>701</v>
      </c>
      <c r="B5" s="74" t="s">
        <v>719</v>
      </c>
      <c r="C5" s="75" t="s">
        <v>720</v>
      </c>
      <c r="D5" s="46" t="s">
        <v>198</v>
      </c>
      <c r="E5" s="46"/>
      <c r="F5" s="46"/>
      <c r="G5" s="46"/>
      <c r="H5" s="76"/>
      <c r="I5" s="46"/>
      <c r="J5" s="46"/>
      <c r="K5" s="46"/>
      <c r="L5" s="66"/>
      <c r="M5" s="76"/>
      <c r="N5" s="47"/>
    </row>
    <row r="6" ht="18.75" customHeight="1" spans="1:14">
      <c r="A6" s="17"/>
      <c r="B6" s="77"/>
      <c r="C6" s="78"/>
      <c r="D6" s="77" t="s">
        <v>55</v>
      </c>
      <c r="E6" s="77" t="s">
        <v>58</v>
      </c>
      <c r="F6" s="77" t="s">
        <v>707</v>
      </c>
      <c r="G6" s="77" t="s">
        <v>708</v>
      </c>
      <c r="H6" s="78" t="s">
        <v>709</v>
      </c>
      <c r="I6" s="91" t="s">
        <v>78</v>
      </c>
      <c r="J6" s="91"/>
      <c r="K6" s="91"/>
      <c r="L6" s="92"/>
      <c r="M6" s="93"/>
      <c r="N6" s="79"/>
    </row>
    <row r="7" ht="26.25" customHeight="1" spans="1:14">
      <c r="A7" s="19"/>
      <c r="B7" s="79"/>
      <c r="C7" s="80"/>
      <c r="D7" s="79"/>
      <c r="E7" s="79"/>
      <c r="F7" s="79"/>
      <c r="G7" s="79"/>
      <c r="H7" s="80"/>
      <c r="I7" s="79" t="s">
        <v>57</v>
      </c>
      <c r="J7" s="79" t="s">
        <v>64</v>
      </c>
      <c r="K7" s="79" t="s">
        <v>206</v>
      </c>
      <c r="L7" s="94" t="s">
        <v>66</v>
      </c>
      <c r="M7" s="80" t="s">
        <v>67</v>
      </c>
      <c r="N7" s="79" t="s">
        <v>68</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111</v>
      </c>
      <c r="B11" s="86"/>
      <c r="C11" s="87"/>
      <c r="D11" s="24"/>
      <c r="E11" s="24"/>
      <c r="F11" s="24"/>
      <c r="G11" s="24"/>
      <c r="H11" s="24"/>
      <c r="I11" s="24"/>
      <c r="J11" s="24"/>
      <c r="K11" s="24"/>
      <c r="L11" s="24"/>
      <c r="M11" s="24"/>
      <c r="N11" s="24"/>
    </row>
    <row r="12" customHeight="1" spans="2:2">
      <c r="B12" t="s">
        <v>699</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9"/>
      <c r="G2" s="40"/>
      <c r="H2" s="40"/>
      <c r="I2" s="40" t="s">
        <v>721</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"单位名称："&amp;"耿马傣族佤族自治县水务局"</f>
        <v>单位名称：耿马傣族佤族自治县水务局</v>
      </c>
      <c r="B4" s="62"/>
      <c r="C4" s="62"/>
      <c r="D4" s="63"/>
      <c r="E4" s="64"/>
      <c r="G4" s="65"/>
      <c r="H4" s="65"/>
      <c r="I4" s="40" t="s">
        <v>178</v>
      </c>
    </row>
    <row r="5" ht="18.75" customHeight="1" spans="1:9">
      <c r="A5" s="32" t="s">
        <v>722</v>
      </c>
      <c r="B5" s="13" t="s">
        <v>198</v>
      </c>
      <c r="C5" s="14"/>
      <c r="D5" s="14"/>
      <c r="E5" s="13" t="s">
        <v>723</v>
      </c>
      <c r="F5" s="14"/>
      <c r="G5" s="66"/>
      <c r="H5" s="66"/>
      <c r="I5" s="15"/>
    </row>
    <row r="6" ht="18.75" customHeight="1" spans="1:9">
      <c r="A6" s="34"/>
      <c r="B6" s="33" t="s">
        <v>55</v>
      </c>
      <c r="C6" s="12" t="s">
        <v>58</v>
      </c>
      <c r="D6" s="67" t="s">
        <v>724</v>
      </c>
      <c r="E6" s="68" t="s">
        <v>725</v>
      </c>
      <c r="F6" s="68" t="s">
        <v>725</v>
      </c>
      <c r="G6" s="68" t="s">
        <v>725</v>
      </c>
      <c r="H6" s="68" t="s">
        <v>725</v>
      </c>
      <c r="I6" s="68" t="s">
        <v>725</v>
      </c>
    </row>
    <row r="7" ht="18.75" customHeight="1" spans="1:9">
      <c r="A7" s="68">
        <v>1</v>
      </c>
      <c r="B7" s="68">
        <v>2</v>
      </c>
      <c r="C7" s="68">
        <v>3</v>
      </c>
      <c r="D7" s="68">
        <v>4</v>
      </c>
      <c r="E7" s="68">
        <v>5</v>
      </c>
      <c r="F7" s="68">
        <v>6</v>
      </c>
      <c r="G7" s="68">
        <v>7</v>
      </c>
      <c r="H7" s="68">
        <v>8</v>
      </c>
      <c r="I7" s="68">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699</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customHeight="1" spans="1:10">
      <c r="A1" s="1"/>
      <c r="B1" s="1"/>
      <c r="C1" s="1"/>
      <c r="D1" s="1"/>
      <c r="E1" s="1"/>
      <c r="F1" s="1"/>
      <c r="G1" s="1"/>
      <c r="H1" s="1"/>
      <c r="I1" s="1"/>
      <c r="J1" s="1"/>
    </row>
    <row r="2" ht="15" customHeight="1" spans="10:10">
      <c r="J2" s="40" t="s">
        <v>726</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"单位名称："&amp;"耿马傣族佤族自治县水务局"</f>
        <v>单位名称：耿马傣族佤族自治县水务局</v>
      </c>
      <c r="B4" s="4"/>
      <c r="C4" s="4"/>
      <c r="D4" s="4"/>
      <c r="E4" s="4"/>
      <c r="F4" s="54"/>
      <c r="G4" s="4"/>
      <c r="H4" s="54"/>
    </row>
    <row r="5" ht="18.75" customHeight="1" spans="1:10">
      <c r="A5" s="48" t="s">
        <v>370</v>
      </c>
      <c r="B5" s="48" t="s">
        <v>371</v>
      </c>
      <c r="C5" s="48" t="s">
        <v>372</v>
      </c>
      <c r="D5" s="48" t="s">
        <v>373</v>
      </c>
      <c r="E5" s="48" t="s">
        <v>374</v>
      </c>
      <c r="F5" s="55" t="s">
        <v>375</v>
      </c>
      <c r="G5" s="48" t="s">
        <v>376</v>
      </c>
      <c r="H5" s="55" t="s">
        <v>377</v>
      </c>
      <c r="I5" s="55" t="s">
        <v>378</v>
      </c>
      <c r="J5" s="48" t="s">
        <v>379</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9" customHeight="1" spans="1:1">
      <c r="A9" t="s">
        <v>699</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727</v>
      </c>
    </row>
    <row r="3" ht="34.5" customHeight="1" spans="1:8">
      <c r="A3" s="42" t="str">
        <f>"2025"&amp;"年新增资产配置表"</f>
        <v>2025年新增资产配置表</v>
      </c>
      <c r="B3" s="7"/>
      <c r="C3" s="7"/>
      <c r="D3" s="7"/>
      <c r="E3" s="7"/>
      <c r="F3" s="7"/>
      <c r="G3" s="7"/>
      <c r="H3" s="7"/>
    </row>
    <row r="4" ht="18.75" customHeight="1" spans="1:8">
      <c r="A4" s="43" t="str">
        <f>"单位名称："&amp;"耿马傣族佤族自治县水务局"</f>
        <v>单位名称：耿马傣族佤族自治县水务局</v>
      </c>
      <c r="B4" s="9"/>
      <c r="C4" s="4"/>
      <c r="H4" s="44" t="s">
        <v>178</v>
      </c>
    </row>
    <row r="5" ht="18.75" customHeight="1" spans="1:8">
      <c r="A5" s="12" t="s">
        <v>191</v>
      </c>
      <c r="B5" s="12" t="s">
        <v>728</v>
      </c>
      <c r="C5" s="12" t="s">
        <v>729</v>
      </c>
      <c r="D5" s="12" t="s">
        <v>730</v>
      </c>
      <c r="E5" s="12" t="s">
        <v>731</v>
      </c>
      <c r="F5" s="45" t="s">
        <v>732</v>
      </c>
      <c r="G5" s="46"/>
      <c r="H5" s="47"/>
    </row>
    <row r="6" ht="18.75" customHeight="1" spans="1:8">
      <c r="A6" s="19"/>
      <c r="B6" s="19"/>
      <c r="C6" s="19"/>
      <c r="D6" s="19"/>
      <c r="E6" s="19"/>
      <c r="F6" s="48" t="s">
        <v>705</v>
      </c>
      <c r="G6" s="48" t="s">
        <v>733</v>
      </c>
      <c r="H6" s="48" t="s">
        <v>734</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55</v>
      </c>
      <c r="B9" s="51"/>
      <c r="C9" s="51"/>
      <c r="D9" s="51"/>
      <c r="E9" s="52"/>
      <c r="F9" s="50"/>
      <c r="G9" s="24"/>
      <c r="H9" s="24"/>
    </row>
    <row r="10" customHeight="1" spans="1:1">
      <c r="A10" t="s">
        <v>699</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showZeros="0" topLeftCell="B1" workbookViewId="0">
      <pane ySplit="1" topLeftCell="A2" activePane="bottomLeft" state="frozen"/>
      <selection/>
      <selection pane="bottomLeft" activeCell="A12" sqref="A12:B12"/>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735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"单位名称："&amp;"耿马傣族佤族自治县水务局"</f>
        <v>单位名称：耿马傣族佤族自治县水务局</v>
      </c>
      <c r="B4" s="9"/>
      <c r="C4" s="9"/>
      <c r="D4" s="9"/>
      <c r="E4" s="9"/>
      <c r="F4" s="9"/>
      <c r="G4" s="9"/>
      <c r="H4" s="10"/>
      <c r="I4" s="10"/>
      <c r="J4" s="10"/>
      <c r="K4" s="5" t="s">
        <v>178</v>
      </c>
    </row>
    <row r="5" ht="18.75" customHeight="1" spans="1:11">
      <c r="A5" s="11" t="s">
        <v>291</v>
      </c>
      <c r="B5" s="11" t="s">
        <v>193</v>
      </c>
      <c r="C5" s="11" t="s">
        <v>292</v>
      </c>
      <c r="D5" s="12" t="s">
        <v>194</v>
      </c>
      <c r="E5" s="12" t="s">
        <v>195</v>
      </c>
      <c r="F5" s="12" t="s">
        <v>293</v>
      </c>
      <c r="G5" s="12" t="s">
        <v>294</v>
      </c>
      <c r="H5" s="32" t="s">
        <v>55</v>
      </c>
      <c r="I5" s="13" t="s">
        <v>736</v>
      </c>
      <c r="J5" s="14"/>
      <c r="K5" s="15"/>
    </row>
    <row r="6" ht="18.75" customHeight="1" spans="1:11">
      <c r="A6" s="16"/>
      <c r="B6" s="16"/>
      <c r="C6" s="16"/>
      <c r="D6" s="17"/>
      <c r="E6" s="17"/>
      <c r="F6" s="17"/>
      <c r="G6" s="17"/>
      <c r="H6" s="33"/>
      <c r="I6" s="12" t="s">
        <v>58</v>
      </c>
      <c r="J6" s="12" t="s">
        <v>59</v>
      </c>
      <c r="K6" s="12" t="s">
        <v>60</v>
      </c>
    </row>
    <row r="7" ht="18.75" customHeight="1" spans="1:11">
      <c r="A7" s="18"/>
      <c r="B7" s="18"/>
      <c r="C7" s="18"/>
      <c r="D7" s="19"/>
      <c r="E7" s="19"/>
      <c r="F7" s="19"/>
      <c r="G7" s="19"/>
      <c r="H7" s="34"/>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111</v>
      </c>
      <c r="B11" s="37"/>
      <c r="C11" s="37"/>
      <c r="D11" s="37"/>
      <c r="E11" s="37"/>
      <c r="F11" s="37"/>
      <c r="G11" s="38"/>
      <c r="H11" s="24"/>
      <c r="I11" s="24"/>
      <c r="J11" s="24"/>
      <c r="K11" s="24"/>
    </row>
    <row r="12" customHeight="1" spans="1:2">
      <c r="A12" s="39" t="s">
        <v>699</v>
      </c>
      <c r="B12" s="39"/>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4"/>
  <sheetViews>
    <sheetView showZeros="0" tabSelected="1" workbookViewId="0">
      <pane ySplit="1" topLeftCell="A24" activePane="bottomLeft" state="frozen"/>
      <selection/>
      <selection pane="bottomLeft" activeCell="C42" sqref="C42"/>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customHeight="1" spans="1:7">
      <c r="A1" s="1"/>
      <c r="B1" s="1"/>
      <c r="C1" s="1"/>
      <c r="D1" s="1"/>
      <c r="E1" s="1"/>
      <c r="F1" s="1"/>
      <c r="G1" s="1"/>
    </row>
    <row r="2" ht="15" customHeight="1" spans="1:7">
      <c r="A2" s="2"/>
      <c r="B2" s="2"/>
      <c r="C2" s="2"/>
      <c r="D2" s="3"/>
      <c r="E2" s="4"/>
      <c r="F2" s="4"/>
      <c r="G2" s="5" t="s">
        <v>737</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"单位名称："&amp;"耿马傣族佤族自治县水务局"</f>
        <v>单位名称：耿马傣族佤族自治县水务局</v>
      </c>
      <c r="B4" s="9"/>
      <c r="C4" s="9"/>
      <c r="D4" s="9"/>
      <c r="E4" s="10"/>
      <c r="F4" s="10"/>
      <c r="G4" s="5" t="s">
        <v>178</v>
      </c>
    </row>
    <row r="5" ht="18.75" customHeight="1" spans="1:7">
      <c r="A5" s="11" t="s">
        <v>292</v>
      </c>
      <c r="B5" s="11" t="s">
        <v>291</v>
      </c>
      <c r="C5" s="11" t="s">
        <v>193</v>
      </c>
      <c r="D5" s="12" t="s">
        <v>738</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18601091.75</v>
      </c>
      <c r="F9" s="24"/>
      <c r="G9" s="24"/>
    </row>
    <row r="10" ht="18.75" customHeight="1" spans="1:7">
      <c r="A10" s="25" t="s">
        <v>70</v>
      </c>
      <c r="B10" s="22"/>
      <c r="C10" s="22"/>
      <c r="D10" s="22"/>
      <c r="E10" s="24">
        <v>18601091.75</v>
      </c>
      <c r="F10" s="24"/>
      <c r="G10" s="24"/>
    </row>
    <row r="11" ht="18.75" customHeight="1" spans="1:7">
      <c r="A11" s="26"/>
      <c r="B11" s="22" t="s">
        <v>739</v>
      </c>
      <c r="C11" s="22" t="s">
        <v>328</v>
      </c>
      <c r="D11" s="22" t="s">
        <v>740</v>
      </c>
      <c r="E11" s="24">
        <v>1000000</v>
      </c>
      <c r="F11" s="24"/>
      <c r="G11" s="24"/>
    </row>
    <row r="12" ht="18.75" customHeight="1" spans="1:7">
      <c r="A12" s="26"/>
      <c r="B12" s="22" t="s">
        <v>741</v>
      </c>
      <c r="C12" s="22" t="s">
        <v>321</v>
      </c>
      <c r="D12" s="22" t="s">
        <v>740</v>
      </c>
      <c r="E12" s="24">
        <v>200000</v>
      </c>
      <c r="F12" s="24"/>
      <c r="G12" s="24"/>
    </row>
    <row r="13" ht="18.75" customHeight="1" spans="1:7">
      <c r="A13" s="26"/>
      <c r="B13" s="22" t="s">
        <v>742</v>
      </c>
      <c r="C13" s="22" t="s">
        <v>317</v>
      </c>
      <c r="D13" s="22" t="s">
        <v>740</v>
      </c>
      <c r="E13" s="24">
        <v>330000</v>
      </c>
      <c r="F13" s="24"/>
      <c r="G13" s="24"/>
    </row>
    <row r="14" ht="18.75" customHeight="1" spans="1:7">
      <c r="A14" s="26"/>
      <c r="B14" s="22" t="s">
        <v>742</v>
      </c>
      <c r="C14" s="22" t="s">
        <v>313</v>
      </c>
      <c r="D14" s="22" t="s">
        <v>740</v>
      </c>
      <c r="E14" s="24">
        <v>500000</v>
      </c>
      <c r="F14" s="24"/>
      <c r="G14" s="24"/>
    </row>
    <row r="15" ht="18.75" customHeight="1" spans="1:7">
      <c r="A15" s="26"/>
      <c r="B15" s="22" t="s">
        <v>742</v>
      </c>
      <c r="C15" s="22" t="s">
        <v>331</v>
      </c>
      <c r="D15" s="22" t="s">
        <v>740</v>
      </c>
      <c r="E15" s="24">
        <v>600000</v>
      </c>
      <c r="F15" s="24"/>
      <c r="G15" s="24"/>
    </row>
    <row r="16" ht="18.75" customHeight="1" spans="1:7">
      <c r="A16" s="26"/>
      <c r="B16" s="22" t="s">
        <v>742</v>
      </c>
      <c r="C16" s="22" t="s">
        <v>351</v>
      </c>
      <c r="D16" s="22" t="s">
        <v>740</v>
      </c>
      <c r="E16" s="24">
        <v>300000</v>
      </c>
      <c r="F16" s="24"/>
      <c r="G16" s="24"/>
    </row>
    <row r="17" ht="18.75" customHeight="1" spans="1:7">
      <c r="A17" s="26"/>
      <c r="B17" s="22" t="s">
        <v>742</v>
      </c>
      <c r="C17" s="22" t="s">
        <v>349</v>
      </c>
      <c r="D17" s="22" t="s">
        <v>740</v>
      </c>
      <c r="E17" s="24">
        <v>750000</v>
      </c>
      <c r="F17" s="24"/>
      <c r="G17" s="24"/>
    </row>
    <row r="18" ht="18.75" customHeight="1" spans="1:7">
      <c r="A18" s="26"/>
      <c r="B18" s="22" t="s">
        <v>742</v>
      </c>
      <c r="C18" s="22" t="s">
        <v>343</v>
      </c>
      <c r="D18" s="22" t="s">
        <v>740</v>
      </c>
      <c r="E18" s="24">
        <v>100000</v>
      </c>
      <c r="F18" s="24"/>
      <c r="G18" s="24"/>
    </row>
    <row r="19" ht="18.75" customHeight="1" spans="1:7">
      <c r="A19" s="26"/>
      <c r="B19" s="22" t="s">
        <v>742</v>
      </c>
      <c r="C19" s="22" t="s">
        <v>341</v>
      </c>
      <c r="D19" s="22" t="s">
        <v>740</v>
      </c>
      <c r="E19" s="24">
        <v>150000</v>
      </c>
      <c r="F19" s="24"/>
      <c r="G19" s="24"/>
    </row>
    <row r="20" ht="18.75" customHeight="1" spans="1:7">
      <c r="A20" s="26"/>
      <c r="B20" s="22" t="s">
        <v>742</v>
      </c>
      <c r="C20" s="22" t="s">
        <v>319</v>
      </c>
      <c r="D20" s="22" t="s">
        <v>740</v>
      </c>
      <c r="E20" s="24">
        <v>100000</v>
      </c>
      <c r="F20" s="24"/>
      <c r="G20" s="24"/>
    </row>
    <row r="21" ht="18.75" customHeight="1" spans="1:7">
      <c r="A21" s="26"/>
      <c r="B21" s="22" t="s">
        <v>742</v>
      </c>
      <c r="C21" s="22" t="s">
        <v>333</v>
      </c>
      <c r="D21" s="22" t="s">
        <v>740</v>
      </c>
      <c r="E21" s="24">
        <v>100000</v>
      </c>
      <c r="F21" s="24"/>
      <c r="G21" s="24"/>
    </row>
    <row r="22" ht="18.75" customHeight="1" spans="1:7">
      <c r="A22" s="26"/>
      <c r="B22" s="22" t="s">
        <v>742</v>
      </c>
      <c r="C22" s="22" t="s">
        <v>326</v>
      </c>
      <c r="D22" s="22" t="s">
        <v>740</v>
      </c>
      <c r="E22" s="24">
        <v>200000</v>
      </c>
      <c r="F22" s="24"/>
      <c r="G22" s="24"/>
    </row>
    <row r="23" ht="18.75" customHeight="1" spans="1:7">
      <c r="A23" s="26"/>
      <c r="B23" s="22" t="s">
        <v>742</v>
      </c>
      <c r="C23" s="22" t="s">
        <v>309</v>
      </c>
      <c r="D23" s="22" t="s">
        <v>740</v>
      </c>
      <c r="E23" s="24">
        <v>500000</v>
      </c>
      <c r="F23" s="24"/>
      <c r="G23" s="24"/>
    </row>
    <row r="24" ht="18.75" customHeight="1" spans="1:7">
      <c r="A24" s="26"/>
      <c r="B24" s="22" t="s">
        <v>742</v>
      </c>
      <c r="C24" s="22" t="s">
        <v>306</v>
      </c>
      <c r="D24" s="22" t="s">
        <v>740</v>
      </c>
      <c r="E24" s="24">
        <v>500000</v>
      </c>
      <c r="F24" s="24"/>
      <c r="G24" s="24"/>
    </row>
    <row r="25" ht="18.75" customHeight="1" spans="1:7">
      <c r="A25" s="26"/>
      <c r="B25" s="22" t="s">
        <v>742</v>
      </c>
      <c r="C25" s="22" t="s">
        <v>353</v>
      </c>
      <c r="D25" s="22" t="s">
        <v>740</v>
      </c>
      <c r="E25" s="24">
        <v>500000</v>
      </c>
      <c r="F25" s="24"/>
      <c r="G25" s="24"/>
    </row>
    <row r="26" ht="18.75" customHeight="1" spans="1:7">
      <c r="A26" s="26"/>
      <c r="B26" s="22" t="s">
        <v>742</v>
      </c>
      <c r="C26" s="22" t="s">
        <v>363</v>
      </c>
      <c r="D26" s="22" t="s">
        <v>740</v>
      </c>
      <c r="E26" s="24">
        <v>500000</v>
      </c>
      <c r="F26" s="24"/>
      <c r="G26" s="24"/>
    </row>
    <row r="27" ht="18.75" customHeight="1" spans="1:7">
      <c r="A27" s="26"/>
      <c r="B27" s="22" t="s">
        <v>742</v>
      </c>
      <c r="C27" s="22" t="s">
        <v>367</v>
      </c>
      <c r="D27" s="22" t="s">
        <v>740</v>
      </c>
      <c r="E27" s="24">
        <v>500000</v>
      </c>
      <c r="F27" s="24"/>
      <c r="G27" s="24"/>
    </row>
    <row r="28" ht="18.75" customHeight="1" spans="1:7">
      <c r="A28" s="26"/>
      <c r="B28" s="22" t="s">
        <v>742</v>
      </c>
      <c r="C28" s="22" t="s">
        <v>347</v>
      </c>
      <c r="D28" s="22" t="s">
        <v>740</v>
      </c>
      <c r="E28" s="24">
        <v>500000</v>
      </c>
      <c r="F28" s="24"/>
      <c r="G28" s="24"/>
    </row>
    <row r="29" ht="18.75" customHeight="1" spans="1:7">
      <c r="A29" s="26"/>
      <c r="B29" s="22" t="s">
        <v>742</v>
      </c>
      <c r="C29" s="22" t="s">
        <v>339</v>
      </c>
      <c r="D29" s="22" t="s">
        <v>740</v>
      </c>
      <c r="E29" s="24">
        <v>100000</v>
      </c>
      <c r="F29" s="24"/>
      <c r="G29" s="24"/>
    </row>
    <row r="30" ht="18.75" customHeight="1" spans="1:7">
      <c r="A30" s="26"/>
      <c r="B30" s="22" t="s">
        <v>742</v>
      </c>
      <c r="C30" s="22" t="s">
        <v>337</v>
      </c>
      <c r="D30" s="22" t="s">
        <v>740</v>
      </c>
      <c r="E30" s="24">
        <v>100000</v>
      </c>
      <c r="F30" s="24"/>
      <c r="G30" s="24"/>
    </row>
    <row r="31" ht="18.75" customHeight="1" spans="1:7">
      <c r="A31" s="26"/>
      <c r="B31" s="22" t="s">
        <v>742</v>
      </c>
      <c r="C31" s="22" t="s">
        <v>345</v>
      </c>
      <c r="D31" s="22" t="s">
        <v>740</v>
      </c>
      <c r="E31" s="24">
        <v>1000000</v>
      </c>
      <c r="F31" s="24"/>
      <c r="G31" s="24"/>
    </row>
    <row r="32" ht="18.75" customHeight="1" spans="1:7">
      <c r="A32" s="26"/>
      <c r="B32" s="22" t="s">
        <v>742</v>
      </c>
      <c r="C32" s="22" t="s">
        <v>361</v>
      </c>
      <c r="D32" s="22" t="s">
        <v>740</v>
      </c>
      <c r="E32" s="24">
        <v>300000</v>
      </c>
      <c r="F32" s="24"/>
      <c r="G32" s="24"/>
    </row>
    <row r="33" ht="18.75" customHeight="1" spans="1:7">
      <c r="A33" s="26"/>
      <c r="B33" s="22" t="s">
        <v>742</v>
      </c>
      <c r="C33" s="22" t="s">
        <v>304</v>
      </c>
      <c r="D33" s="22" t="s">
        <v>740</v>
      </c>
      <c r="E33" s="24">
        <v>101900</v>
      </c>
      <c r="F33" s="24"/>
      <c r="G33" s="24"/>
    </row>
    <row r="34" ht="18.75" customHeight="1" spans="1:7">
      <c r="A34" s="26"/>
      <c r="B34" s="22" t="s">
        <v>742</v>
      </c>
      <c r="C34" s="22" t="s">
        <v>324</v>
      </c>
      <c r="D34" s="22" t="s">
        <v>740</v>
      </c>
      <c r="E34" s="24">
        <v>600000</v>
      </c>
      <c r="F34" s="24"/>
      <c r="G34" s="24"/>
    </row>
    <row r="35" ht="18.75" customHeight="1" spans="1:7">
      <c r="A35" s="26"/>
      <c r="B35" s="22" t="s">
        <v>742</v>
      </c>
      <c r="C35" s="22" t="s">
        <v>335</v>
      </c>
      <c r="D35" s="22" t="s">
        <v>740</v>
      </c>
      <c r="E35" s="24">
        <v>150000</v>
      </c>
      <c r="F35" s="24"/>
      <c r="G35" s="24"/>
    </row>
    <row r="36" ht="18.75" customHeight="1" spans="1:7">
      <c r="A36" s="26"/>
      <c r="B36" s="22" t="s">
        <v>742</v>
      </c>
      <c r="C36" s="22" t="s">
        <v>315</v>
      </c>
      <c r="D36" s="22" t="s">
        <v>740</v>
      </c>
      <c r="E36" s="24">
        <v>200000</v>
      </c>
      <c r="F36" s="24"/>
      <c r="G36" s="24"/>
    </row>
    <row r="37" ht="18.75" customHeight="1" spans="1:7">
      <c r="A37" s="26"/>
      <c r="B37" s="22" t="s">
        <v>742</v>
      </c>
      <c r="C37" s="22" t="s">
        <v>365</v>
      </c>
      <c r="D37" s="22" t="s">
        <v>740</v>
      </c>
      <c r="E37" s="24">
        <v>160000</v>
      </c>
      <c r="F37" s="24"/>
      <c r="G37" s="24"/>
    </row>
    <row r="38" ht="18.75" customHeight="1" spans="1:7">
      <c r="A38" s="26"/>
      <c r="B38" s="22" t="s">
        <v>742</v>
      </c>
      <c r="C38" s="22" t="s">
        <v>355</v>
      </c>
      <c r="D38" s="22" t="s">
        <v>740</v>
      </c>
      <c r="E38" s="24">
        <v>1560000</v>
      </c>
      <c r="F38" s="24"/>
      <c r="G38" s="24"/>
    </row>
    <row r="39" ht="18.75" customHeight="1" spans="1:7">
      <c r="A39" s="26"/>
      <c r="B39" s="22" t="s">
        <v>742</v>
      </c>
      <c r="C39" s="22" t="s">
        <v>297</v>
      </c>
      <c r="D39" s="22" t="s">
        <v>740</v>
      </c>
      <c r="E39" s="24">
        <v>200000</v>
      </c>
      <c r="F39" s="24"/>
      <c r="G39" s="24"/>
    </row>
    <row r="40" ht="18.75" customHeight="1" spans="1:7">
      <c r="A40" s="26"/>
      <c r="B40" s="22" t="s">
        <v>742</v>
      </c>
      <c r="C40" s="22" t="s">
        <v>302</v>
      </c>
      <c r="D40" s="22" t="s">
        <v>740</v>
      </c>
      <c r="E40" s="24">
        <v>500000</v>
      </c>
      <c r="F40" s="24"/>
      <c r="G40" s="24"/>
    </row>
    <row r="41" ht="18.75" customHeight="1" spans="1:7">
      <c r="A41" s="26"/>
      <c r="B41" s="22" t="s">
        <v>742</v>
      </c>
      <c r="C41" s="22" t="s">
        <v>359</v>
      </c>
      <c r="D41" s="22" t="s">
        <v>740</v>
      </c>
      <c r="E41" s="24">
        <v>458077.85</v>
      </c>
      <c r="F41" s="24"/>
      <c r="G41" s="24"/>
    </row>
    <row r="42" ht="18.75" customHeight="1" spans="1:7">
      <c r="A42" s="26"/>
      <c r="B42" s="22" t="s">
        <v>742</v>
      </c>
      <c r="C42" s="22" t="s">
        <v>357</v>
      </c>
      <c r="D42" s="22" t="s">
        <v>740</v>
      </c>
      <c r="E42" s="24">
        <v>5830913.9</v>
      </c>
      <c r="F42" s="24"/>
      <c r="G42" s="24"/>
    </row>
    <row r="43" ht="18.75" customHeight="1" spans="1:7">
      <c r="A43" s="26"/>
      <c r="B43" s="22" t="s">
        <v>742</v>
      </c>
      <c r="C43" s="22" t="s">
        <v>311</v>
      </c>
      <c r="D43" s="22" t="s">
        <v>740</v>
      </c>
      <c r="E43" s="24">
        <v>10200</v>
      </c>
      <c r="F43" s="24"/>
      <c r="G43" s="24"/>
    </row>
    <row r="44" ht="18.75" customHeight="1" spans="1:7">
      <c r="A44" s="27" t="s">
        <v>55</v>
      </c>
      <c r="B44" s="28" t="s">
        <v>743</v>
      </c>
      <c r="C44" s="28"/>
      <c r="D44" s="29"/>
      <c r="E44" s="24">
        <v>18601091.75</v>
      </c>
      <c r="F44" s="24"/>
      <c r="G44" s="24"/>
    </row>
  </sheetData>
  <mergeCells count="11">
    <mergeCell ref="A3:G3"/>
    <mergeCell ref="A4:D4"/>
    <mergeCell ref="E5:G5"/>
    <mergeCell ref="A44:D44"/>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王兔兔</cp:lastModifiedBy>
  <dcterms:created xsi:type="dcterms:W3CDTF">2025-02-10T02:54:00Z</dcterms:created>
  <dcterms:modified xsi:type="dcterms:W3CDTF">2025-05-13T13:38:47Z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40119A69AD99450B81F68D99B3C56839_12</vt:lpwstr>
  </property>
  <property fmtid="{D5CDD505-2E9C-101B-9397-08002B2CF9AE}" pid="3" name="KSOProductBuildVer">
    <vt:lpwstr>2052-10.8.0.6018</vt:lpwstr>
  </property>
</Properties>
</file>