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<sst xmlns="http://schemas.openxmlformats.org/spreadsheetml/2006/main" count="1210" uniqueCount="471">
  <si>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</si>
  <si>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</si>
  <si>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</si>
  <si>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</si>
  <si>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</si>
  <si>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</si>
  <si>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</si>
  <si>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</si>
  <si>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</si>
  <si>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</si>
  <si>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</si>
  <si>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</si>
  <si>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</si>
  <si>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</si>
  <si>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</si>
  <si>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</si>
  <si>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</si>
  <si>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</si>
  <si>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</si>
  <si>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</si>
  <si>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</si>
  <si>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</si>
  <si>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</si>
  <si>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</si>
  <si>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</si>
  <si>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</si>
  <si>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</si>
  <si>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</si>
  <si>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</si>
  <si>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</si>
  <si>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</si>
  <si>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</si>
  <si>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</si>
  <si>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</si>
  <si>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</si>
  <si>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</si>
  <si>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</si>
  <si>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</si>
  <si>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</si>
  <si>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</si>
  <si>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</si>
  <si>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</si>
  <si>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</si>
  <si>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</si>
  <si>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</si>
  <si>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</si>
  <si>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</si>
  <si>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</si>
  <si>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</si>
  <si>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</si>
  <si>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</si>
  <si>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</si>
  <si>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</si>
  <si>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</si>
  <si>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</si>
  <si>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</si>
  <si>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</si>
  <si>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</si>
  <si>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</si>
  <si>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</si>
  <si>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</si>
  <si>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</si>
  <si>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</si>
  <si>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</si>
  <si>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</si>
  <si>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</si>
  <si>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</si>
  <si>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</si>
  <si>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</si>
  <si>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253</t>
  </si>
  <si>
    <t>中国共产党耿马傣族佤族自治县纪律检查委员会</t>
  </si>
  <si>
    <t>253001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</si>
  <si>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</si>
  <si>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</si>
  <si>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</si>
  <si>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</si>
  <si>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</si>
  <si>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</si>
  <si>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</si>
  <si>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</si>
  <si>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</si>
  <si>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</si>
  <si>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</si>
  <si>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</si>
  <si>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</si>
  <si>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</si>
  <si>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20111</t>
  </si>
  <si>
    <t>2011101</t>
  </si>
  <si>
    <t>2011102</t>
  </si>
  <si>
    <t>2011199</t>
  </si>
  <si>
    <t>208</t>
  </si>
  <si>
    <t>社会保障和就业支出</t>
  </si>
  <si>
    <t>20805</t>
  </si>
  <si>
    <t>2080501</t>
  </si>
  <si>
    <t>2080505</t>
  </si>
  <si>
    <t>210</t>
  </si>
  <si>
    <t>卫生健康支出</t>
  </si>
  <si>
    <t>21011</t>
  </si>
  <si>
    <t>2101101</t>
  </si>
  <si>
    <t>2101102</t>
  </si>
  <si>
    <t>2101199</t>
  </si>
  <si>
    <t>221</t>
  </si>
  <si>
    <t>住房保障支出</t>
  </si>
  <si>
    <t>22102</t>
  </si>
  <si>
    <t>2210201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</si>
  <si>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</si>
  <si>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</si>
  <si>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</si>
  <si>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</si>
  <si>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</si>
  <si>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</si>
  <si>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</si>
  <si>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</si>
  <si>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</si>
  <si>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</si>
  <si>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</si>
  <si>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</si>
  <si>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</si>
  <si>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</si>
  <si>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</si>
  <si>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</si>
  <si>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</si>
  <si>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</si>
  <si>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</si>
  <si>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</si>
  <si>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</si>
  <si>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</si>
  <si>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</si>
  <si>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</si>
  <si>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</si>
  <si>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</si>
  <si>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</si>
  <si>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</si>
  <si>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</si>
  <si>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</si>
  <si>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</si>
  <si>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</si>
  <si>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</si>
  <si>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</si>
  <si>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</si>
  <si>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</si>
  <si>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</si>
  <si>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</si>
  <si>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</si>
  <si>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</si>
  <si>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</si>
  <si>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</si>
  <si>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</si>
  <si>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</si>
  <si>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</si>
  <si>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</si>
  <si>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</si>
  <si>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纪检监察事务</t>
  </si>
  <si>
    <t>行政运行</t>
  </si>
  <si>
    <t>一般行政管理事务</t>
  </si>
  <si>
    <t>其他纪检监察事务支出</t>
  </si>
  <si>
    <t>行政事业单位养老支出</t>
  </si>
  <si>
    <t>行政单位离退休</t>
  </si>
  <si>
    <t>机关事业单位基本养老保险缴费支出</t>
  </si>
  <si>
    <t>行政事业单位医疗</t>
  </si>
  <si>
    <t>行政单位医疗</t>
  </si>
  <si>
    <t>事业单位医疗</t>
  </si>
  <si>
    <t>其他行政事业单位医疗支出</t>
  </si>
  <si>
    <t>住房改革支出</t>
  </si>
  <si>
    <t>住房公积金</t>
  </si>
  <si>
    <t>预算03表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</si>
  <si>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</si>
  <si>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</si>
  <si>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</si>
  <si>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</si>
  <si>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</si>
  <si>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</si>
  <si>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</si>
  <si>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</si>
  <si>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</si>
  <si>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</si>
  <si>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</si>
  <si>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</si>
  <si>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</si>
  <si>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</si>
  <si>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</si>
  <si>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</si>
  <si>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</si>
  <si>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</si>
  <si>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</si>
  <si>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</si>
  <si>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</si>
  <si>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</si>
  <si>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</si>
  <si>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</si>
  <si>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</si>
  <si>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530926210000000001149</t>
  </si>
  <si>
    <t>行政人员工资支出</t>
  </si>
  <si>
    <t>30101</t>
  </si>
  <si>
    <t>基本工资</t>
  </si>
  <si>
    <t>530926231100001339322</t>
  </si>
  <si>
    <t>事业人员工资支出</t>
  </si>
  <si>
    <t>30102</t>
  </si>
  <si>
    <t>津贴补贴</t>
  </si>
  <si>
    <t>30103</t>
  </si>
  <si>
    <t>奖金</t>
  </si>
  <si>
    <t>530926231100001384984</t>
  </si>
  <si>
    <t>行政人员绩效考核奖励（2017年提高部分）</t>
  </si>
  <si>
    <t>530926231100001399145</t>
  </si>
  <si>
    <t>奖励性绩效工资</t>
  </si>
  <si>
    <t>30107</t>
  </si>
  <si>
    <t>绩效工资</t>
  </si>
  <si>
    <t>530926231100001385011</t>
  </si>
  <si>
    <t>事业人员绩效工资（2017年提高部分）</t>
  </si>
  <si>
    <t>530926231100001399152</t>
  </si>
  <si>
    <t>基础性绩效工资</t>
  </si>
  <si>
    <t>530926210000000001150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</si>
  <si>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</si>
  <si>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</si>
  <si>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</si>
  <si>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</si>
  <si>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</si>
  <si>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</si>
  <si>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</si>
  <si>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</si>
  <si>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</si>
  <si>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2101103</t>
  </si>
  <si>
    <t>公务员医疗补助</t>
  </si>
  <si>
    <t>30111</t>
  </si>
  <si>
    <t>公务员医疗补助缴费</t>
  </si>
  <si>
    <t>30112</t>
  </si>
  <si>
    <t>其他社会保障缴费</t>
  </si>
  <si>
    <t>530926210000000001151</t>
  </si>
  <si>
    <t>30113</t>
  </si>
  <si>
    <t>530926210000000001158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</si>
  <si>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</si>
  <si>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</si>
  <si>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</si>
  <si>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</si>
  <si>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</si>
  <si>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</si>
  <si>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</si>
  <si>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</si>
  <si>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</si>
  <si>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</si>
  <si>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</si>
  <si>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30226</t>
  </si>
  <si>
    <t>劳务费</t>
  </si>
  <si>
    <t>530926241100002333655</t>
  </si>
  <si>
    <t>公务接待费（公用经费）</t>
  </si>
  <si>
    <t>30217</t>
  </si>
  <si>
    <t>30214</t>
  </si>
  <si>
    <t>租赁费</t>
  </si>
  <si>
    <t>30211</t>
  </si>
  <si>
    <t>差旅费</t>
  </si>
  <si>
    <t>530926210000000001156</t>
  </si>
  <si>
    <t>工会经费</t>
  </si>
  <si>
    <t>30228</t>
  </si>
  <si>
    <t>530926210000000001154</t>
  </si>
  <si>
    <t>公务用车运行维护费</t>
  </si>
  <si>
    <t>30231</t>
  </si>
  <si>
    <t>530926210000000001155</t>
  </si>
  <si>
    <t>行政人员公务交通补贴</t>
  </si>
  <si>
    <t>30239</t>
  </si>
  <si>
    <t>其他交通费用</t>
  </si>
  <si>
    <t>530926210000000001152</t>
  </si>
  <si>
    <t>离退休费</t>
  </si>
  <si>
    <t>30301</t>
  </si>
  <si>
    <t>离休费</t>
  </si>
  <si>
    <t>30302</t>
  </si>
  <si>
    <t>退休费</t>
  </si>
  <si>
    <t>530926241100002333651</t>
  </si>
  <si>
    <t>公益性岗位住房公积金</t>
  </si>
  <si>
    <t>30305</t>
  </si>
  <si>
    <t>生活补助</t>
  </si>
  <si>
    <t>30307</t>
  </si>
  <si>
    <t>医疗费补助</t>
  </si>
  <si>
    <t>530926251100003877944</t>
  </si>
  <si>
    <t>租车经费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</si>
  <si>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</si>
  <si>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</si>
  <si>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</si>
  <si>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</si>
  <si>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</si>
  <si>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</si>
  <si>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</si>
  <si>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2025年春节慰问经费</t>
  </si>
  <si>
    <t>专项业务类</t>
  </si>
  <si>
    <t>530926251100004070599</t>
  </si>
  <si>
    <t>办案业务经费</t>
  </si>
  <si>
    <t>事业发展类</t>
  </si>
  <si>
    <t>530926241100002370237</t>
  </si>
  <si>
    <t>纪检监察工作经费</t>
  </si>
  <si>
    <t>530926241100002792049</t>
  </si>
  <si>
    <t>纪委全会会议经费</t>
  </si>
  <si>
    <t>530926221100000704080</t>
  </si>
  <si>
    <t>30215</t>
  </si>
  <si>
    <t>会议费</t>
  </si>
  <si>
    <t>巡察工作经费</t>
  </si>
  <si>
    <t>530926210000000003335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</si>
  <si>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</si>
  <si>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</si>
  <si>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</si>
  <si>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</si>
  <si>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</si>
  <si>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</si>
  <si>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</si>
  <si>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</si>
  <si>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</si>
  <si>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</si>
  <si>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</si>
  <si>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2025年春节即将来临，为充分体现县委、县人民政府对驻地子弟兵、困难户、离退休老干部等各族各界群众的关怀，切实安排好春节慰问各项活动，营造喜庆热烈的节日氛围，让全县各族人民度过一个欢乐、祥和的节日。</t>
  </si>
  <si>
    <t>产出指标</t>
  </si>
  <si>
    <t>数量指标</t>
  </si>
  <si>
    <t>离退休人员人数</t>
  </si>
  <si>
    <t>=</t>
  </si>
  <si>
    <t>18</t>
  </si>
  <si>
    <t>人</t>
  </si>
  <si>
    <t>定量指标</t>
  </si>
  <si>
    <t>反映离退休人员人数。</t>
  </si>
  <si>
    <t>质量指标</t>
  </si>
  <si>
    <t>发放对象准确率</t>
  </si>
  <si>
    <t>100</t>
  </si>
  <si>
    <t>%</t>
  </si>
  <si>
    <t xml:space="preserve">反映发放对象认定的准确性情况。
</t>
  </si>
  <si>
    <t>时效指标</t>
  </si>
  <si>
    <t>发放及时率</t>
  </si>
  <si>
    <t>反映发放单位及时发放补助资金的情况。
发放及时率=在时限内发放资金/应发放资金*100%</t>
  </si>
  <si>
    <t>成本指标</t>
  </si>
  <si>
    <t>经济成本指标</t>
  </si>
  <si>
    <t>&lt;=</t>
  </si>
  <si>
    <t>4200</t>
  </si>
  <si>
    <t>元</t>
  </si>
  <si>
    <t>反映项目成本控制情况。</t>
  </si>
  <si>
    <t>效益指标</t>
  </si>
  <si>
    <t>社会效益</t>
  </si>
  <si>
    <t>政策知晓率</t>
  </si>
  <si>
    <t>&gt;=</t>
  </si>
  <si>
    <t>90</t>
  </si>
  <si>
    <t>反映补助政策的宣传效果情况。
政策知晓率=调查中补助政策知晓人数/调查总人数*100%</t>
  </si>
  <si>
    <t>满意度指标</t>
  </si>
  <si>
    <t>服务对象满意度</t>
  </si>
  <si>
    <t>离退休人员满意度</t>
  </si>
  <si>
    <t>95</t>
  </si>
  <si>
    <t>反映离退休人员的满意程度。</t>
  </si>
  <si>
    <t>1.通过加大执纪监督力度，深入改进作风，达到营造廉洁勤政、务实高效的工作氛围，推动反腐倡廉建设，促进党群干部及社会各方面关系和谐。
2.通过严肃查处各种违法违纪案件，达到保持查办案件高压态势，形成有力震慑。</t>
  </si>
  <si>
    <t>案件查办数</t>
  </si>
  <si>
    <t>10</t>
  </si>
  <si>
    <t>件</t>
  </si>
  <si>
    <t>反映案件查办的数量。</t>
  </si>
  <si>
    <t>开展监督检查次数</t>
  </si>
  <si>
    <t>次</t>
  </si>
  <si>
    <t>反映监督检查的次数情况。</t>
  </si>
  <si>
    <t>案件查办完成率</t>
  </si>
  <si>
    <t>反映案件查办完成情况。
案件查办完成率=实际完成案件查办任务数/计划完成案件查办任务数*100%</t>
  </si>
  <si>
    <t>监督检查任务完成率</t>
  </si>
  <si>
    <t>反映监督检查工作的执行情况。
监督检查任务完成率=实际完成检查任务数/计划完成检查任务数*100%</t>
  </si>
  <si>
    <t>案件查办及时率</t>
  </si>
  <si>
    <t>反映是否按时完成案件查办任务。
完成案件查办任务及时率=及时完成案件查办任务数/完成案件查办任务数*100%</t>
  </si>
  <si>
    <t>监督检查及时率</t>
  </si>
  <si>
    <t>反映是否按时完成监督检查核查任务。
完成监督检查任务及时率=及时完成监督检查任务数/完成监督检查任务数*100%</t>
  </si>
  <si>
    <t>100000</t>
  </si>
  <si>
    <t>震慑腐败分子</t>
  </si>
  <si>
    <t>效果明显</t>
  </si>
  <si>
    <t>定性指标</t>
  </si>
  <si>
    <t>反映案件查办对腐败分子的震慑情况。</t>
  </si>
  <si>
    <t>营造风清气正政治环境</t>
  </si>
  <si>
    <t>有所提升</t>
  </si>
  <si>
    <t>反映营造风清气正政治环境提升情况。</t>
  </si>
  <si>
    <t>人民群众对纪检监察机关满意度</t>
  </si>
  <si>
    <t>反映人民群众对部门（单位）履职情况的满意程度。</t>
  </si>
  <si>
    <t>通过召开耿马县纪委全会会议1次，达到增强全县党员干部廉洁自律意识，营造风清气正政治环境。</t>
  </si>
  <si>
    <t>会议次数</t>
  </si>
  <si>
    <t>反映预算部门（单位）组织开展各类会议的总次数。</t>
  </si>
  <si>
    <t>会议人次</t>
  </si>
  <si>
    <t>170</t>
  </si>
  <si>
    <t>人次</t>
  </si>
  <si>
    <t>反映预算部门（单位）组织开展各类会议的参与人次。</t>
  </si>
  <si>
    <t>会议出勤率</t>
  </si>
  <si>
    <t>反映会议出勤率。</t>
  </si>
  <si>
    <t>会议开展及时性</t>
  </si>
  <si>
    <t>2025年3月1日前开展</t>
  </si>
  <si>
    <t>反映会议是否及时开展。</t>
  </si>
  <si>
    <t>20000</t>
  </si>
  <si>
    <t>增强全县党员干部廉洁自律意识</t>
  </si>
  <si>
    <t>反映增强全县党员干部廉洁自律意识情况。</t>
  </si>
  <si>
    <t>反映营造风清气正政治环境情况。</t>
  </si>
  <si>
    <t>参会人员满意度</t>
  </si>
  <si>
    <t>反映参会人员对会议开展的满意度。参会人员满意度=（参会满意人数/问卷调查人数）*100%</t>
  </si>
  <si>
    <t>一是围绕中央、省委、市委和县委巡视巡察工作的最新部署要求，聚焦党中央各项决策部署在基层的落实情况、聚焦群众身边腐败问题和不正之风以及群众反映强烈的问题、聚焦基层党组织建设、聚焦巡视巡察整改和成果运用情况，紧扣巡察全覆盖工作目标，充分发挥巡察利剑作用，全面统筹安排巡察工作，着力发现和推动解决存在的突出问题，推动耿马巡察工作高质量发展。
二是紧盯上级巡视巡察反馈和县级巡察未整改到位的问题，督促行业部门明确目标任务和时限要求，及时研究解决突出问题，确保整改任务落地见效。强化巡察成果综合运用，根据工作需要组织开展巡察“回头看”、巡察整改督促检查，充分发挥巡察利剑作用，着力发现和推动解决存在的突出问题，推动耿马巡察工作高质量发展。
2025年完成对15个县级部门（单位）党组织的巡察任务。</t>
  </si>
  <si>
    <t>参与巡察人数</t>
  </si>
  <si>
    <t>反映参与巡察的工作人数。</t>
  </si>
  <si>
    <t>巡察监督工作完成率</t>
  </si>
  <si>
    <t>反映完成本年度巡察工作计划，使巡察体系更加完备、制度更加健全、成效更加突出，巡察利剑作用更加彰显。</t>
  </si>
  <si>
    <t>问题整改及时性</t>
  </si>
  <si>
    <t>30</t>
  </si>
  <si>
    <t>天</t>
  </si>
  <si>
    <t>反映巡察发现问题的整改是否及时。</t>
  </si>
  <si>
    <t>200000</t>
  </si>
  <si>
    <t>问题整改落实率</t>
  </si>
  <si>
    <t>反映巡察发现问题的整改落实情况。
问题整改落实率=（实际整改问题数/现场检查发现问题数）*100%</t>
  </si>
  <si>
    <t>被巡察对象满意度</t>
  </si>
  <si>
    <t>反映被巡察单位对巡察结果的满意程度。</t>
  </si>
  <si>
    <t>做好本部门工作经费保障，支持部门正常履职。</t>
  </si>
  <si>
    <t>工作经费保障人数</t>
  </si>
  <si>
    <t>84</t>
  </si>
  <si>
    <t>反映工作经费保障部门（单位）正常运转的在职人数情况。在职人数主要指办公、会议、培训、差旅、水费、电费等公用经费中服务保障的人数。</t>
  </si>
  <si>
    <t>公务用车数量</t>
  </si>
  <si>
    <t>4</t>
  </si>
  <si>
    <t>辆</t>
  </si>
  <si>
    <t>反映工作经费保障部门（单位）正常运转的公务用车数量。公务用车包括编制内公务用车数量及年度新购置公务用车数量。</t>
  </si>
  <si>
    <t>部门运转</t>
  </si>
  <si>
    <t>正常运转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</si>
  <si>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</si>
  <si>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</si>
  <si>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</si>
  <si>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</si>
  <si>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单位人员满意度</t>
  </si>
  <si>
    <t>反映部门（单位）人员对工作经费保障的满意程度。</t>
  </si>
  <si>
    <t>社会公众满意度</t>
  </si>
  <si>
    <t>反映社会公众对部门（单位）履职情况的满意程度。</t>
  </si>
  <si>
    <t>预算06表</t>
  </si>
  <si>
    <t>政府性基金预算支出预算表</t>
  </si>
  <si>
    <t>单位名称：临沧市发展和改革委员会</t>
  </si>
  <si>
    <t>本年政府性基金预算支出</t>
  </si>
  <si>
    <t>空表说明：本单位没有政府性基金预算，故本表无数据。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</si>
  <si>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</si>
  <si>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</si>
  <si>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</si>
  <si>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</si>
  <si>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</si>
  <si>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</si>
  <si>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</si>
  <si>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</si>
  <si>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</si>
  <si>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</si>
  <si>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公务用车加油服务</t>
  </si>
  <si>
    <t>车辆加油、添加燃料服务</t>
  </si>
  <si>
    <t>升</t>
  </si>
  <si>
    <t>公务用车维修服务</t>
  </si>
  <si>
    <t>车辆维修和保养服务</t>
  </si>
  <si>
    <t>公务用车保险服务</t>
  </si>
  <si>
    <t>机动车保险服务</t>
  </si>
  <si>
    <t>单</t>
  </si>
  <si>
    <t>复印纸</t>
  </si>
  <si>
    <t>箱</t>
  </si>
  <si>
    <t>预算08表</t>
  </si>
  <si>
    <t>政府购买服务项目</t>
  </si>
  <si>
    <t>政府购买服务目录</t>
  </si>
  <si>
    <t>空表说明：本单位没有政府购买服务预算，故本表无数据。</t>
  </si>
  <si>
    <t>预算09-1表</t>
  </si>
  <si>
    <t>单位名称（项目）</t>
  </si>
  <si>
    <t>地区</t>
  </si>
  <si>
    <t>政府性基金</t>
  </si>
  <si>
    <t>-</t>
  </si>
  <si>
    <t>空表说明：本单位没有县对下转移支付预算，故本表无数据。</t>
  </si>
  <si>
    <t>预算09-2表</t>
  </si>
  <si>
    <t>空表说明：本单位没有县对下转移支付绩效目标，故本表无数据。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</si>
  <si>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</si>
  <si>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</si>
  <si>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</si>
  <si>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</si>
  <si>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</si>
  <si>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</si>
  <si>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</si>
  <si>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</si>
  <si>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空表说明：本单位没有新增资产配置，故本表无数据。</t>
  </si>
  <si>
    <t>预算11表</t>
  </si>
  <si>
    <t>上级补助</t>
  </si>
  <si>
    <t>空表说明：本单位没有转移支付补助项目支出预算，故本表无数据。</t>
  </si>
  <si>
    <t>预算12表</t>
  </si>
  <si>
    <t>项目级次</t>
  </si>
  <si>
    <t>311 专项业务类</t>
  </si>
  <si>
    <t>本级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</si>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</sst>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8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name val="宋体"/>
      <charset val="1"/>
    </font>
    <font>
      <sz val="10"/>
      <name val="宋体"/>
      <charset val="1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top"/>
      <protection locked="0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3" borderId="14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" borderId="17" applyNumberFormat="0" applyAlignment="0" applyProtection="0">
      <alignment vertical="center"/>
    </xf>
    <xf numFmtId="0" fontId="38" fillId="5" borderId="18" applyNumberFormat="0" applyAlignment="0" applyProtection="0">
      <alignment vertical="center"/>
    </xf>
    <xf numFmtId="0" fontId="39" fillId="5" borderId="17" applyNumberFormat="0" applyAlignment="0" applyProtection="0">
      <alignment vertical="center"/>
    </xf>
    <xf numFmtId="0" fontId="40" fillId="6" borderId="19" applyNumberFormat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49" fontId="8" fillId="0" borderId="7">
      <alignment horizontal="left" vertical="center" wrapText="1"/>
    </xf>
    <xf numFmtId="176" fontId="8" fillId="0" borderId="7">
      <alignment horizontal="right" vertical="center"/>
    </xf>
    <xf numFmtId="177" fontId="8" fillId="0" borderId="7">
      <alignment horizontal="right" vertical="center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0" fontId="8" fillId="0" borderId="7">
      <alignment horizontal="right" vertical="center"/>
    </xf>
    <xf numFmtId="180" fontId="8" fillId="0" borderId="7">
      <alignment horizontal="right" vertical="center"/>
    </xf>
    <xf numFmtId="0" fontId="8" fillId="0" borderId="0">
      <alignment vertical="top"/>
      <protection locked="0"/>
    </xf>
    <xf numFmtId="0" fontId="9" fillId="0" borderId="0"/>
  </cellStyleXfs>
  <cellXfs count="215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76" fontId="8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>
      <alignment horizontal="left" vertical="center" wrapText="1" indent="1"/>
      <protection locked="0"/>
    </xf>
    <xf numFmtId="49" fontId="8" fillId="0" borderId="7" xfId="50" applyNumberFormat="1" applyFont="1" applyBorder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0" fontId="9" fillId="0" borderId="0" xfId="58" applyFill="1" applyAlignment="1">
      <alignment vertical="center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vertical="center"/>
    </xf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180" fontId="8" fillId="0" borderId="7" xfId="56" applyNumberFormat="1" applyFont="1" applyBorder="1" applyProtection="1">
      <alignment horizontal="right" vertical="center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10" fillId="0" borderId="0" xfId="57" applyFont="1" applyFill="1" applyBorder="1" applyAlignment="1" applyProtection="1">
      <alignment vertical="top"/>
      <protection locked="0"/>
    </xf>
    <xf numFmtId="0" fontId="5" fillId="0" borderId="0" xfId="0" applyFont="1" applyAlignment="1">
      <alignment horizontal="center" vertical="center"/>
      <protection locked="0"/>
    </xf>
    <xf numFmtId="0" fontId="6" fillId="0" borderId="0" xfId="0" applyFont="1">
      <alignment vertical="top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11" fillId="0" borderId="0" xfId="57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12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11" fillId="0" borderId="0" xfId="57" applyFont="1" applyFill="1" applyBorder="1" applyAlignment="1" applyProtection="1">
      <alignment horizontal="center" vertical="center"/>
    </xf>
    <xf numFmtId="0" fontId="11" fillId="0" borderId="0" xfId="57" applyFont="1" applyFill="1" applyBorder="1" applyAlignment="1" applyProtection="1">
      <alignment vertical="top"/>
    </xf>
    <xf numFmtId="0" fontId="10" fillId="0" borderId="0" xfId="57" applyFont="1" applyFill="1" applyBorder="1" applyAlignment="1" applyProtection="1">
      <alignment vertical="center"/>
      <protection locked="0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3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11" xfId="0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/>
      <protection locked="0"/>
    </xf>
    <xf numFmtId="0" fontId="6" fillId="0" borderId="11" xfId="0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1"/>
    </xf>
    <xf numFmtId="3" fontId="6" fillId="0" borderId="11" xfId="0" applyNumberFormat="1" applyFont="1" applyBorder="1" applyAlignment="1" applyProtection="1">
      <alignment horizontal="right" vertical="center"/>
    </xf>
    <xf numFmtId="0" fontId="13" fillId="0" borderId="0" xfId="0" applyFont="1" applyAlignment="1">
      <alignment horizontal="right"/>
      <protection locked="0"/>
    </xf>
    <xf numFmtId="49" fontId="13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  <protection locked="0"/>
    </xf>
    <xf numFmtId="0" fontId="14" fillId="0" borderId="0" xfId="0" applyFont="1" applyAlignment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9" xfId="0" applyNumberFormat="1" applyFont="1" applyBorder="1" applyAlignment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 wrapText="1"/>
      <protection locked="0"/>
    </xf>
    <xf numFmtId="49" fontId="7" fillId="0" borderId="11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49" fontId="11" fillId="0" borderId="0" xfId="57" applyNumberFormat="1" applyFont="1" applyFill="1" applyBorder="1" applyAlignment="1" applyProtection="1">
      <alignment vertical="center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0" fontId="6" fillId="0" borderId="7" xfId="0" applyFont="1" applyBorder="1" applyAlignment="1" applyProtection="1">
      <alignment horizontal="left" vertical="center" wrapText="1" indent="2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 indent="1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wrapText="1"/>
    </xf>
    <xf numFmtId="0" fontId="16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176" fontId="17" fillId="0" borderId="7" xfId="0" applyNumberFormat="1" applyFont="1" applyBorder="1" applyAlignment="1" applyProtection="1">
      <alignment horizontal="right" vertical="center"/>
    </xf>
    <xf numFmtId="0" fontId="3" fillId="0" borderId="0" xfId="0" applyFont="1" applyProtection="1">
      <alignment vertical="top"/>
    </xf>
    <xf numFmtId="0" fontId="18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9" fillId="0" borderId="6" xfId="0" applyFont="1" applyBorder="1" applyAlignment="1">
      <alignment vertical="center"/>
      <protection locked="0"/>
    </xf>
    <xf numFmtId="0" fontId="21" fillId="0" borderId="6" xfId="0" applyFont="1" applyBorder="1" applyAlignment="1">
      <alignment horizontal="center" vertical="center"/>
      <protection locked="0"/>
    </xf>
    <xf numFmtId="176" fontId="21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3" fillId="0" borderId="7" xfId="0" applyFont="1" applyBorder="1" applyAlignment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4" fillId="0" borderId="0" xfId="0" applyFont="1" applyAlignment="1" applyProtection="1"/>
    <xf numFmtId="0" fontId="25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22" fillId="0" borderId="0" xfId="0" applyFont="1" applyProtection="1">
      <alignment vertical="top"/>
    </xf>
    <xf numFmtId="0" fontId="25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top"/>
    </xf>
    <xf numFmtId="0" fontId="27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28" fillId="0" borderId="6" xfId="0" applyFont="1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28" fillId="0" borderId="6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 quotePrefix="1">
      <alignment horizontal="left" vertical="center" wrapText="1" indent="2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  <cellStyle name="常规 5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customHeight="1" spans="1:4">
      <c r="A1" s="1"/>
      <c r="B1" s="1"/>
      <c r="C1" s="1"/>
      <c r="D1" s="1"/>
    </row>
    <row r="2" ht="15" customHeight="1" spans="4:4">
      <c r="D2" s="42" t="s">
        <v>0</v>
      </c>
    </row>
    <row r="3" ht="36" customHeight="1" spans="1:4">
      <c r="A3" s="6" t="str">
        <f>"2025"&amp;"年部门财务收支预算总表"</f>
        <v>2025年部门财务收支预算总表</v>
      </c>
      <c r="B3" s="208"/>
      <c r="C3" s="208"/>
      <c r="D3" s="208"/>
    </row>
    <row r="4" ht="18.75" customHeight="1" spans="1:4">
      <c r="A4" s="44" t="str">
        <f>"单位名称："&amp;"中国共产党耿马傣族佤族自治县纪律检查委员会"</f>
        <v>单位名称：中国共产党耿马傣族佤族自治县纪律检查委员会</v>
      </c>
      <c r="B4" s="209"/>
      <c r="C4" s="209"/>
      <c r="D4" s="42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3" t="s">
        <v>4</v>
      </c>
      <c r="B6" s="33" t="str">
        <f t="shared" ref="B6:D6" si="0">"2025"&amp;"年预算数"</f>
        <v>2025年预算数</v>
      </c>
      <c r="C6" s="33" t="s">
        <v>5</v>
      </c>
      <c r="D6" s="33" t="str">
        <f t="shared" si="0"/>
        <v>2025年预算数</v>
      </c>
    </row>
    <row r="7" ht="18.75" customHeight="1" spans="1:4">
      <c r="A7" s="35"/>
      <c r="B7" s="35"/>
      <c r="C7" s="35"/>
      <c r="D7" s="35"/>
    </row>
    <row r="8" ht="18.75" customHeight="1" spans="1:4">
      <c r="A8" s="140" t="s">
        <v>6</v>
      </c>
      <c r="B8" s="24">
        <v>18736626.15</v>
      </c>
      <c r="C8" s="140" t="s">
        <v>7</v>
      </c>
      <c r="D8" s="24">
        <v>14425428.81</v>
      </c>
    </row>
    <row r="9" ht="18.75" customHeight="1" spans="1:4">
      <c r="A9" s="140" t="s">
        <v>8</v>
      </c>
      <c r="B9" s="24"/>
      <c r="C9" s="140" t="s">
        <v>9</v>
      </c>
      <c r="D9" s="24"/>
    </row>
    <row r="10" ht="18.75" customHeight="1" spans="1:4">
      <c r="A10" s="140" t="s">
        <v>10</v>
      </c>
      <c r="B10" s="24"/>
      <c r="C10" s="140" t="s">
        <v>11</v>
      </c>
      <c r="D10" s="24"/>
    </row>
    <row r="11" ht="18.75" customHeight="1" spans="1:4">
      <c r="A11" s="140" t="s">
        <v>12</v>
      </c>
      <c r="B11" s="24"/>
      <c r="C11" s="140" t="s">
        <v>13</v>
      </c>
      <c r="D11" s="24"/>
    </row>
    <row r="12" ht="18.75" customHeight="1" spans="1:4">
      <c r="A12" s="210" t="s">
        <v>14</v>
      </c>
      <c r="B12" s="24">
        <v>1702.68</v>
      </c>
      <c r="C12" s="168" t="s">
        <v>15</v>
      </c>
      <c r="D12" s="24"/>
    </row>
    <row r="13" ht="18.75" customHeight="1" spans="1:4">
      <c r="A13" s="171" t="s">
        <v>16</v>
      </c>
      <c r="B13" s="24"/>
      <c r="C13" s="170" t="s">
        <v>17</v>
      </c>
      <c r="D13" s="24"/>
    </row>
    <row r="14" ht="18.75" customHeight="1" spans="1:4">
      <c r="A14" s="171" t="s">
        <v>18</v>
      </c>
      <c r="B14" s="24"/>
      <c r="C14" s="170" t="s">
        <v>19</v>
      </c>
      <c r="D14" s="24"/>
    </row>
    <row r="15" ht="18.75" customHeight="1" spans="1:4">
      <c r="A15" s="171" t="s">
        <v>20</v>
      </c>
      <c r="B15" s="24"/>
      <c r="C15" s="170" t="s">
        <v>21</v>
      </c>
      <c r="D15" s="24">
        <v>2229767.33</v>
      </c>
    </row>
    <row r="16" ht="18.75" customHeight="1" spans="1:4">
      <c r="A16" s="171" t="s">
        <v>22</v>
      </c>
      <c r="B16" s="24"/>
      <c r="C16" s="170" t="s">
        <v>23</v>
      </c>
      <c r="D16" s="24">
        <v>808878.99</v>
      </c>
    </row>
    <row r="17" ht="18.75" customHeight="1" spans="1:4">
      <c r="A17" s="171" t="s">
        <v>24</v>
      </c>
      <c r="B17" s="24">
        <v>1702.68</v>
      </c>
      <c r="C17" s="171" t="s">
        <v>25</v>
      </c>
      <c r="D17" s="24"/>
    </row>
    <row r="18" ht="18.75" customHeight="1" spans="1:4">
      <c r="A18" s="171" t="s">
        <v>26</v>
      </c>
      <c r="B18" s="24"/>
      <c r="C18" s="171" t="s">
        <v>27</v>
      </c>
      <c r="D18" s="24"/>
    </row>
    <row r="19" ht="18.75" customHeight="1" spans="1:4">
      <c r="A19" s="172" t="s">
        <v>26</v>
      </c>
      <c r="B19" s="24"/>
      <c r="C19" s="170" t="s">
        <v>28</v>
      </c>
      <c r="D19" s="24"/>
    </row>
    <row r="20" ht="18.75" customHeight="1" spans="1:4">
      <c r="A20" s="172" t="s">
        <v>26</v>
      </c>
      <c r="B20" s="24"/>
      <c r="C20" s="170" t="s">
        <v>29</v>
      </c>
      <c r="D20" s="24"/>
    </row>
    <row r="21" ht="18.75" customHeight="1" spans="1:4">
      <c r="A21" s="172" t="s">
        <v>26</v>
      </c>
      <c r="B21" s="24"/>
      <c r="C21" s="170" t="s">
        <v>30</v>
      </c>
      <c r="D21" s="24"/>
    </row>
    <row r="22" ht="18.75" customHeight="1" spans="1:4">
      <c r="A22" s="172" t="s">
        <v>26</v>
      </c>
      <c r="B22" s="24"/>
      <c r="C22" s="170" t="s">
        <v>31</v>
      </c>
      <c r="D22" s="24"/>
    </row>
    <row r="23" ht="18.75" customHeight="1" spans="1:4">
      <c r="A23" s="172" t="s">
        <v>26</v>
      </c>
      <c r="B23" s="24"/>
      <c r="C23" s="170" t="s">
        <v>32</v>
      </c>
      <c r="D23" s="24"/>
    </row>
    <row r="24" ht="18.75" customHeight="1" spans="1:4">
      <c r="A24" s="172" t="s">
        <v>26</v>
      </c>
      <c r="B24" s="24"/>
      <c r="C24" s="170" t="s">
        <v>33</v>
      </c>
      <c r="D24" s="24"/>
    </row>
    <row r="25" ht="18.75" customHeight="1" spans="1:4">
      <c r="A25" s="172" t="s">
        <v>26</v>
      </c>
      <c r="B25" s="24"/>
      <c r="C25" s="170" t="s">
        <v>34</v>
      </c>
      <c r="D25" s="24"/>
    </row>
    <row r="26" ht="18.75" customHeight="1" spans="1:4">
      <c r="A26" s="172" t="s">
        <v>26</v>
      </c>
      <c r="B26" s="24"/>
      <c r="C26" s="170" t="s">
        <v>35</v>
      </c>
      <c r="D26" s="24">
        <v>1274253.7</v>
      </c>
    </row>
    <row r="27" ht="18.75" customHeight="1" spans="1:4">
      <c r="A27" s="172" t="s">
        <v>26</v>
      </c>
      <c r="B27" s="24"/>
      <c r="C27" s="170" t="s">
        <v>36</v>
      </c>
      <c r="D27" s="24"/>
    </row>
    <row r="28" ht="18.75" customHeight="1" spans="1:4">
      <c r="A28" s="172" t="s">
        <v>26</v>
      </c>
      <c r="B28" s="24"/>
      <c r="C28" s="170" t="s">
        <v>37</v>
      </c>
      <c r="D28" s="24"/>
    </row>
    <row r="29" ht="18.75" customHeight="1" spans="1:4">
      <c r="A29" s="172" t="s">
        <v>26</v>
      </c>
      <c r="B29" s="24"/>
      <c r="C29" s="170" t="s">
        <v>38</v>
      </c>
      <c r="D29" s="24"/>
    </row>
    <row r="30" ht="18.75" customHeight="1" spans="1:4">
      <c r="A30" s="172" t="s">
        <v>26</v>
      </c>
      <c r="B30" s="24"/>
      <c r="C30" s="170" t="s">
        <v>39</v>
      </c>
      <c r="D30" s="24"/>
    </row>
    <row r="31" ht="18.75" customHeight="1" spans="1:4">
      <c r="A31" s="173" t="s">
        <v>26</v>
      </c>
      <c r="B31" s="24"/>
      <c r="C31" s="171" t="s">
        <v>40</v>
      </c>
      <c r="D31" s="24"/>
    </row>
    <row r="32" ht="18.75" customHeight="1" spans="1:4">
      <c r="A32" s="173" t="s">
        <v>26</v>
      </c>
      <c r="B32" s="24"/>
      <c r="C32" s="171" t="s">
        <v>41</v>
      </c>
      <c r="D32" s="24"/>
    </row>
    <row r="33" ht="18.75" customHeight="1" spans="1:4">
      <c r="A33" s="173" t="s">
        <v>26</v>
      </c>
      <c r="B33" s="24"/>
      <c r="C33" s="171" t="s">
        <v>42</v>
      </c>
      <c r="D33" s="24"/>
    </row>
    <row r="34" ht="18.75" customHeight="1" spans="1:4">
      <c r="A34" s="211" t="s">
        <v>43</v>
      </c>
      <c r="B34" s="174">
        <f>SUM(B8:B12)</f>
        <v>18738328.83</v>
      </c>
      <c r="C34" s="212" t="s">
        <v>44</v>
      </c>
      <c r="D34" s="174">
        <v>18738328.83</v>
      </c>
    </row>
    <row r="35" ht="18.75" customHeight="1" spans="1:4">
      <c r="A35" s="213" t="s">
        <v>45</v>
      </c>
      <c r="B35" s="24"/>
      <c r="C35" s="140" t="s">
        <v>46</v>
      </c>
      <c r="D35" s="24">
        <v>0</v>
      </c>
    </row>
    <row r="36" ht="18.75" customHeight="1" spans="1:4">
      <c r="A36" s="213" t="s">
        <v>47</v>
      </c>
      <c r="B36" s="24"/>
      <c r="C36" s="140" t="s">
        <v>47</v>
      </c>
      <c r="D36" s="24"/>
    </row>
    <row r="37" ht="18.75" customHeight="1" spans="1:4">
      <c r="A37" s="213" t="s">
        <v>48</v>
      </c>
      <c r="B37" s="24"/>
      <c r="C37" s="140" t="s">
        <v>49</v>
      </c>
      <c r="D37" s="24">
        <v>0</v>
      </c>
    </row>
    <row r="38" ht="18.75" customHeight="1" spans="1:4">
      <c r="A38" s="214" t="s">
        <v>50</v>
      </c>
      <c r="B38" s="174">
        <f t="shared" ref="B38:D38" si="1">B34+B35</f>
        <v>18738328.83</v>
      </c>
      <c r="C38" s="212" t="s">
        <v>51</v>
      </c>
      <c r="D38" s="174">
        <f t="shared" si="1"/>
        <v>18738328.83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201"/>
      <c r="O2" s="75"/>
      <c r="P2" s="75"/>
      <c r="Q2" s="75"/>
      <c r="R2" s="75"/>
      <c r="S2" s="41" t="s">
        <v>52</v>
      </c>
    </row>
    <row r="3" ht="57.75" customHeight="1" spans="1:19">
      <c r="A3" s="136" t="str">
        <f>"2025"&amp;"年部门收入预算表"</f>
        <v>2025年部门收入预算表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202"/>
      <c r="P3" s="202"/>
      <c r="Q3" s="202"/>
      <c r="R3" s="202"/>
      <c r="S3" s="202"/>
    </row>
    <row r="4" ht="18.75" customHeight="1" spans="1:19">
      <c r="A4" s="44" t="str">
        <f>"单位名称："&amp;"中国共产党耿马傣族佤族自治县纪律检查委员会"</f>
        <v>单位名称：中国共产党耿马傣族佤族自治县纪律检查委员会</v>
      </c>
      <c r="B4" s="101"/>
      <c r="C4" s="101"/>
      <c r="D4" s="101"/>
      <c r="E4" s="101"/>
      <c r="F4" s="101"/>
      <c r="G4" s="101"/>
      <c r="H4" s="101"/>
      <c r="I4" s="101"/>
      <c r="J4" s="79"/>
      <c r="K4" s="101"/>
      <c r="L4" s="101"/>
      <c r="M4" s="101"/>
      <c r="N4" s="101"/>
      <c r="O4" s="79"/>
      <c r="P4" s="79"/>
      <c r="Q4" s="79"/>
      <c r="R4" s="79"/>
      <c r="S4" s="41" t="s">
        <v>1</v>
      </c>
    </row>
    <row r="5" ht="18.75" customHeight="1" spans="1:19">
      <c r="A5" s="186" t="s">
        <v>53</v>
      </c>
      <c r="B5" s="187" t="s">
        <v>54</v>
      </c>
      <c r="C5" s="187" t="s">
        <v>55</v>
      </c>
      <c r="D5" s="188" t="s">
        <v>56</v>
      </c>
      <c r="E5" s="189"/>
      <c r="F5" s="189"/>
      <c r="G5" s="189"/>
      <c r="H5" s="189"/>
      <c r="I5" s="189"/>
      <c r="J5" s="203"/>
      <c r="K5" s="189"/>
      <c r="L5" s="189"/>
      <c r="M5" s="189"/>
      <c r="N5" s="204"/>
      <c r="O5" s="188" t="s">
        <v>45</v>
      </c>
      <c r="P5" s="188"/>
      <c r="Q5" s="188"/>
      <c r="R5" s="188"/>
      <c r="S5" s="207"/>
    </row>
    <row r="6" ht="18.75" customHeight="1" spans="1:19">
      <c r="A6" s="190"/>
      <c r="B6" s="191"/>
      <c r="C6" s="191"/>
      <c r="D6" s="192" t="s">
        <v>57</v>
      </c>
      <c r="E6" s="192" t="s">
        <v>58</v>
      </c>
      <c r="F6" s="192" t="s">
        <v>59</v>
      </c>
      <c r="G6" s="192" t="s">
        <v>60</v>
      </c>
      <c r="H6" s="192" t="s">
        <v>61</v>
      </c>
      <c r="I6" s="205" t="s">
        <v>62</v>
      </c>
      <c r="J6" s="205"/>
      <c r="K6" s="205"/>
      <c r="L6" s="205"/>
      <c r="M6" s="205"/>
      <c r="N6" s="195"/>
      <c r="O6" s="192" t="s">
        <v>57</v>
      </c>
      <c r="P6" s="192" t="s">
        <v>58</v>
      </c>
      <c r="Q6" s="192" t="s">
        <v>59</v>
      </c>
      <c r="R6" s="192" t="s">
        <v>60</v>
      </c>
      <c r="S6" s="192" t="s">
        <v>63</v>
      </c>
    </row>
    <row r="7" ht="18.75" customHeight="1" spans="1:19">
      <c r="A7" s="193"/>
      <c r="B7" s="194"/>
      <c r="C7" s="194"/>
      <c r="D7" s="195"/>
      <c r="E7" s="195"/>
      <c r="F7" s="195"/>
      <c r="G7" s="195"/>
      <c r="H7" s="195"/>
      <c r="I7" s="194" t="s">
        <v>57</v>
      </c>
      <c r="J7" s="194" t="s">
        <v>64</v>
      </c>
      <c r="K7" s="194" t="s">
        <v>65</v>
      </c>
      <c r="L7" s="194" t="s">
        <v>66</v>
      </c>
      <c r="M7" s="194" t="s">
        <v>67</v>
      </c>
      <c r="N7" s="194" t="s">
        <v>68</v>
      </c>
      <c r="O7" s="206"/>
      <c r="P7" s="206"/>
      <c r="Q7" s="206"/>
      <c r="R7" s="206"/>
      <c r="S7" s="195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196" t="s">
        <v>69</v>
      </c>
      <c r="B9" s="197" t="s">
        <v>70</v>
      </c>
      <c r="C9" s="24">
        <v>18736626.15</v>
      </c>
      <c r="D9" s="24">
        <v>18736626.15</v>
      </c>
      <c r="E9" s="24">
        <v>18736626.15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</row>
    <row r="10" ht="18.75" customHeight="1" spans="1:19">
      <c r="A10" s="105" t="s">
        <v>71</v>
      </c>
      <c r="B10" s="198" t="s">
        <v>70</v>
      </c>
      <c r="C10" s="24">
        <v>18736626.15</v>
      </c>
      <c r="D10" s="24">
        <v>18736626.15</v>
      </c>
      <c r="E10" s="24">
        <v>18736626.15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</row>
    <row r="11" ht="18.75" customHeight="1" spans="1:19">
      <c r="A11" s="199" t="s">
        <v>55</v>
      </c>
      <c r="B11" s="200"/>
      <c r="C11" s="24">
        <v>18736626.15</v>
      </c>
      <c r="D11" s="24">
        <v>18736626.15</v>
      </c>
      <c r="E11" s="24">
        <v>18736626.15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5"/>
  <sheetViews>
    <sheetView showZeros="0" topLeftCell="I1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76"/>
      <c r="E2" s="2"/>
      <c r="F2" s="2"/>
      <c r="G2" s="2"/>
      <c r="H2" s="176"/>
      <c r="I2" s="2"/>
      <c r="J2" s="176"/>
      <c r="K2" s="2"/>
      <c r="L2" s="2"/>
      <c r="M2" s="2"/>
      <c r="N2" s="2"/>
      <c r="O2" s="42" t="s">
        <v>72</v>
      </c>
    </row>
    <row r="3" ht="42" customHeight="1" spans="1:15">
      <c r="A3" s="6" t="str">
        <f>"2025"&amp;"年部门支出预算表"</f>
        <v>2025年部门支出预算表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</row>
    <row r="4" ht="18.75" customHeight="1" spans="1:15">
      <c r="A4" s="178" t="str">
        <f>"单位名称："&amp;"中国共产党耿马傣族佤族自治县纪律检查委员会"</f>
        <v>单位名称：中国共产党耿马傣族佤族自治县纪律检查委员会</v>
      </c>
      <c r="B4" s="179"/>
      <c r="C4" s="67"/>
      <c r="D4" s="32"/>
      <c r="E4" s="67"/>
      <c r="F4" s="67"/>
      <c r="G4" s="67"/>
      <c r="H4" s="32"/>
      <c r="I4" s="67"/>
      <c r="J4" s="32"/>
      <c r="K4" s="67"/>
      <c r="L4" s="67"/>
      <c r="M4" s="184"/>
      <c r="N4" s="184"/>
      <c r="O4" s="42" t="s">
        <v>1</v>
      </c>
    </row>
    <row r="5" ht="18.75" customHeight="1" spans="1:15">
      <c r="A5" s="11" t="s">
        <v>73</v>
      </c>
      <c r="B5" s="11" t="s">
        <v>74</v>
      </c>
      <c r="C5" s="11" t="s">
        <v>55</v>
      </c>
      <c r="D5" s="13" t="s">
        <v>58</v>
      </c>
      <c r="E5" s="82" t="s">
        <v>75</v>
      </c>
      <c r="F5" s="146" t="s">
        <v>76</v>
      </c>
      <c r="G5" s="11" t="s">
        <v>59</v>
      </c>
      <c r="H5" s="11" t="s">
        <v>60</v>
      </c>
      <c r="I5" s="11" t="s">
        <v>77</v>
      </c>
      <c r="J5" s="13" t="s">
        <v>78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71" t="s">
        <v>57</v>
      </c>
      <c r="E6" s="100" t="s">
        <v>75</v>
      </c>
      <c r="F6" s="100" t="s">
        <v>76</v>
      </c>
      <c r="G6" s="19"/>
      <c r="H6" s="19"/>
      <c r="I6" s="19"/>
      <c r="J6" s="71" t="s">
        <v>57</v>
      </c>
      <c r="K6" s="49" t="s">
        <v>79</v>
      </c>
      <c r="L6" s="49" t="s">
        <v>80</v>
      </c>
      <c r="M6" s="49" t="s">
        <v>81</v>
      </c>
      <c r="N6" s="49" t="s">
        <v>82</v>
      </c>
      <c r="O6" s="49" t="s">
        <v>83</v>
      </c>
    </row>
    <row r="7" ht="18.75" customHeight="1" spans="1:15">
      <c r="A7" s="125">
        <v>1</v>
      </c>
      <c r="B7" s="125">
        <v>2</v>
      </c>
      <c r="C7" s="71">
        <v>3</v>
      </c>
      <c r="D7" s="71">
        <v>4</v>
      </c>
      <c r="E7" s="71">
        <v>5</v>
      </c>
      <c r="F7" s="71">
        <v>6</v>
      </c>
      <c r="G7" s="71">
        <v>7</v>
      </c>
      <c r="H7" s="71">
        <v>8</v>
      </c>
      <c r="I7" s="71">
        <v>9</v>
      </c>
      <c r="J7" s="71">
        <v>10</v>
      </c>
      <c r="K7" s="71">
        <v>11</v>
      </c>
      <c r="L7" s="71">
        <v>12</v>
      </c>
      <c r="M7" s="71">
        <v>13</v>
      </c>
      <c r="N7" s="71">
        <v>14</v>
      </c>
      <c r="O7" s="71">
        <v>15</v>
      </c>
    </row>
    <row r="8" ht="18.75" customHeight="1" spans="1:15">
      <c r="A8" s="140" t="s">
        <v>84</v>
      </c>
      <c r="B8" s="165" t="s">
        <v>85</v>
      </c>
      <c r="C8" s="24">
        <v>14425428.81</v>
      </c>
      <c r="D8" s="24">
        <v>14423726.13</v>
      </c>
      <c r="E8" s="24">
        <v>14099526.13</v>
      </c>
      <c r="F8" s="24">
        <v>324200</v>
      </c>
      <c r="G8" s="24"/>
      <c r="H8" s="24"/>
      <c r="I8" s="24"/>
      <c r="J8" s="24">
        <v>1702.68</v>
      </c>
      <c r="K8" s="24"/>
      <c r="L8" s="24"/>
      <c r="M8" s="24"/>
      <c r="N8" s="24"/>
      <c r="O8" s="24">
        <v>1702.68</v>
      </c>
    </row>
    <row r="9" ht="18.75" customHeight="1" spans="1:15">
      <c r="A9" s="180" t="s">
        <v>86</v>
      </c>
      <c r="B9" s="181" t="str">
        <f>"  "&amp;"纪检监察事务"</f>
        <v>  纪检监察事务</v>
      </c>
      <c r="C9" s="24">
        <v>14425428.81</v>
      </c>
      <c r="D9" s="24">
        <v>14423726.13</v>
      </c>
      <c r="E9" s="24">
        <v>14099526.13</v>
      </c>
      <c r="F9" s="24">
        <v>324200</v>
      </c>
      <c r="G9" s="24"/>
      <c r="H9" s="24"/>
      <c r="I9" s="24"/>
      <c r="J9" s="24">
        <v>1702.68</v>
      </c>
      <c r="K9" s="24"/>
      <c r="L9" s="24"/>
      <c r="M9" s="24"/>
      <c r="N9" s="24"/>
      <c r="O9" s="24">
        <v>1702.68</v>
      </c>
    </row>
    <row r="10" ht="18.75" customHeight="1" spans="1:15">
      <c r="A10" s="180" t="s">
        <v>87</v>
      </c>
      <c r="B10" s="181" t="str">
        <f>"    "&amp;"行政运行"</f>
        <v>    行政运行</v>
      </c>
      <c r="C10" s="24">
        <v>14099526.13</v>
      </c>
      <c r="D10" s="24">
        <v>14099526.13</v>
      </c>
      <c r="E10" s="24">
        <v>14099526.13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ht="18.75" customHeight="1" spans="1:15">
      <c r="A11" s="180" t="s">
        <v>88</v>
      </c>
      <c r="B11" s="181" t="str">
        <f>"    "&amp;"一般行政管理事务"</f>
        <v>    一般行政管理事务</v>
      </c>
      <c r="C11" s="24">
        <v>320000</v>
      </c>
      <c r="D11" s="24">
        <v>320000</v>
      </c>
      <c r="E11" s="24"/>
      <c r="F11" s="24">
        <v>320000</v>
      </c>
      <c r="G11" s="24"/>
      <c r="H11" s="24"/>
      <c r="I11" s="24"/>
      <c r="J11" s="24"/>
      <c r="K11" s="24"/>
      <c r="L11" s="24"/>
      <c r="M11" s="24"/>
      <c r="N11" s="24"/>
      <c r="O11" s="24"/>
    </row>
    <row r="12" ht="18.75" customHeight="1" spans="1:15">
      <c r="A12" s="180" t="s">
        <v>89</v>
      </c>
      <c r="B12" s="181" t="str">
        <f>"    "&amp;"其他纪检监察事务支出"</f>
        <v>    其他纪检监察事务支出</v>
      </c>
      <c r="C12" s="24">
        <v>5902.68</v>
      </c>
      <c r="D12" s="24">
        <v>4200</v>
      </c>
      <c r="E12" s="24"/>
      <c r="F12" s="24">
        <v>4200</v>
      </c>
      <c r="G12" s="24"/>
      <c r="H12" s="24"/>
      <c r="I12" s="24"/>
      <c r="J12" s="24">
        <v>1702.68</v>
      </c>
      <c r="K12" s="24"/>
      <c r="L12" s="24"/>
      <c r="M12" s="24"/>
      <c r="N12" s="24"/>
      <c r="O12" s="24">
        <v>1702.68</v>
      </c>
    </row>
    <row r="13" ht="18.75" customHeight="1" spans="1:15">
      <c r="A13" s="140" t="s">
        <v>90</v>
      </c>
      <c r="B13" s="165" t="s">
        <v>91</v>
      </c>
      <c r="C13" s="24">
        <v>2229767.33</v>
      </c>
      <c r="D13" s="24">
        <v>2229767.33</v>
      </c>
      <c r="E13" s="24">
        <v>2229767.33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ht="18.75" customHeight="1" spans="1:15">
      <c r="A14" s="180" t="s">
        <v>92</v>
      </c>
      <c r="B14" s="181" t="str">
        <f>"  "&amp;"行政事业单位养老支出"</f>
        <v>  行政事业单位养老支出</v>
      </c>
      <c r="C14" s="24">
        <v>2229767.33</v>
      </c>
      <c r="D14" s="24">
        <v>2229767.33</v>
      </c>
      <c r="E14" s="24">
        <v>2229767.33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ht="18.75" customHeight="1" spans="1:15">
      <c r="A15" s="180" t="s">
        <v>93</v>
      </c>
      <c r="B15" s="181" t="str">
        <f>"    "&amp;"行政单位离退休"</f>
        <v>    行政单位离退休</v>
      </c>
      <c r="C15" s="24">
        <v>530762.4</v>
      </c>
      <c r="D15" s="24">
        <v>530762.4</v>
      </c>
      <c r="E15" s="24">
        <v>530762.4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ht="18.75" customHeight="1" spans="1:15">
      <c r="A16" s="180" t="s">
        <v>94</v>
      </c>
      <c r="B16" s="181" t="str">
        <f>"    "&amp;"机关事业单位基本养老保险缴费支出"</f>
        <v>    机关事业单位基本养老保险缴费支出</v>
      </c>
      <c r="C16" s="24">
        <v>1699004.93</v>
      </c>
      <c r="D16" s="24">
        <v>1699004.93</v>
      </c>
      <c r="E16" s="24">
        <v>1699004.93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ht="18.75" customHeight="1" spans="1:15">
      <c r="A17" s="140" t="s">
        <v>95</v>
      </c>
      <c r="B17" s="165" t="s">
        <v>96</v>
      </c>
      <c r="C17" s="24">
        <v>808878.99</v>
      </c>
      <c r="D17" s="24">
        <v>808878.99</v>
      </c>
      <c r="E17" s="24">
        <v>808878.99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180" t="s">
        <v>97</v>
      </c>
      <c r="B18" s="181" t="str">
        <f>"  "&amp;"行政事业单位医疗"</f>
        <v>  行政事业单位医疗</v>
      </c>
      <c r="C18" s="24">
        <v>808878.99</v>
      </c>
      <c r="D18" s="24">
        <v>808878.99</v>
      </c>
      <c r="E18" s="24">
        <v>808878.99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180" t="s">
        <v>98</v>
      </c>
      <c r="B19" s="181" t="str">
        <f>"    "&amp;"行政单位医疗"</f>
        <v>    行政单位医疗</v>
      </c>
      <c r="C19" s="24">
        <v>718249.25</v>
      </c>
      <c r="D19" s="24">
        <v>718249.25</v>
      </c>
      <c r="E19" s="24">
        <v>718249.25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ht="18.75" customHeight="1" spans="1:15">
      <c r="A20" s="180" t="s">
        <v>99</v>
      </c>
      <c r="B20" s="181" t="str">
        <f>"    "&amp;"事业单位医疗"</f>
        <v>    事业单位医疗</v>
      </c>
      <c r="C20" s="24">
        <v>44084.18</v>
      </c>
      <c r="D20" s="24">
        <v>44084.18</v>
      </c>
      <c r="E20" s="24">
        <v>44084.18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ht="18.75" customHeight="1" spans="1:15">
      <c r="A21" s="180" t="s">
        <v>100</v>
      </c>
      <c r="B21" s="181" t="str">
        <f>"    "&amp;"其他行政事业单位医疗支出"</f>
        <v>    其他行政事业单位医疗支出</v>
      </c>
      <c r="C21" s="24">
        <v>46545.56</v>
      </c>
      <c r="D21" s="24">
        <v>46545.56</v>
      </c>
      <c r="E21" s="24">
        <v>46545.56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ht="18.75" customHeight="1" spans="1:15">
      <c r="A22" s="140" t="s">
        <v>101</v>
      </c>
      <c r="B22" s="165" t="s">
        <v>102</v>
      </c>
      <c r="C22" s="24">
        <v>1274253.7</v>
      </c>
      <c r="D22" s="24">
        <v>1274253.7</v>
      </c>
      <c r="E22" s="24">
        <v>1274253.7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ht="18.75" customHeight="1" spans="1:15">
      <c r="A23" s="180" t="s">
        <v>103</v>
      </c>
      <c r="B23" s="181" t="str">
        <f>"  "&amp;"住房改革支出"</f>
        <v>  住房改革支出</v>
      </c>
      <c r="C23" s="24">
        <v>1274253.7</v>
      </c>
      <c r="D23" s="24">
        <v>1274253.7</v>
      </c>
      <c r="E23" s="24">
        <v>1274253.7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ht="18.75" customHeight="1" spans="1:15">
      <c r="A24" s="180" t="s">
        <v>104</v>
      </c>
      <c r="B24" s="181" t="str">
        <f>"    "&amp;"住房公积金"</f>
        <v>    住房公积金</v>
      </c>
      <c r="C24" s="24">
        <v>1274253.7</v>
      </c>
      <c r="D24" s="24">
        <v>1274253.7</v>
      </c>
      <c r="E24" s="24">
        <v>1274253.7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ht="18.75" customHeight="1" spans="1:15">
      <c r="A25" s="182" t="s">
        <v>105</v>
      </c>
      <c r="B25" s="183" t="s">
        <v>105</v>
      </c>
      <c r="C25" s="24">
        <v>18738328.83</v>
      </c>
      <c r="D25" s="24">
        <v>18736626.15</v>
      </c>
      <c r="E25" s="24">
        <v>18412426.15</v>
      </c>
      <c r="F25" s="24">
        <v>324200</v>
      </c>
      <c r="G25" s="24"/>
      <c r="H25" s="24"/>
      <c r="I25" s="24"/>
      <c r="J25" s="24">
        <v>1702.68</v>
      </c>
      <c r="K25" s="24"/>
      <c r="L25" s="24"/>
      <c r="M25" s="24"/>
      <c r="N25" s="24"/>
      <c r="O25" s="24">
        <v>1702.68</v>
      </c>
    </row>
  </sheetData>
  <mergeCells count="11">
    <mergeCell ref="A3:O3"/>
    <mergeCell ref="A4:L4"/>
    <mergeCell ref="D5:F5"/>
    <mergeCell ref="J5:O5"/>
    <mergeCell ref="A25:B25"/>
    <mergeCell ref="A5:A6"/>
    <mergeCell ref="B5:B6"/>
    <mergeCell ref="C5:C6"/>
    <mergeCell ref="G5:G6"/>
    <mergeCell ref="H5:H6"/>
    <mergeCell ref="I5:I6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42" t="s">
        <v>106</v>
      </c>
    </row>
    <row r="3" ht="36" customHeight="1" spans="1:4">
      <c r="A3" s="6" t="str">
        <f>"2025"&amp;"年部门财政拨款收支预算总表"</f>
        <v>2025年部门财政拨款收支预算总表</v>
      </c>
      <c r="B3" s="163"/>
      <c r="C3" s="163"/>
      <c r="D3" s="163"/>
    </row>
    <row r="4" ht="18.75" customHeight="1" spans="1:4">
      <c r="A4" s="8" t="str">
        <f>"单位名称："&amp;"中国共产党耿马傣族佤族自治县纪律检查委员会"</f>
        <v>单位名称：中国共产党耿马傣族佤族自治县纪律检查委员会</v>
      </c>
      <c r="B4" s="164"/>
      <c r="C4" s="164"/>
      <c r="D4" s="42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3" t="s">
        <v>4</v>
      </c>
      <c r="B6" s="114" t="str">
        <f t="shared" ref="B6:D6" si="0">"2025"&amp;"年预算数"</f>
        <v>2025年预算数</v>
      </c>
      <c r="C6" s="33" t="s">
        <v>107</v>
      </c>
      <c r="D6" s="114" t="str">
        <f t="shared" si="0"/>
        <v>2025年预算数</v>
      </c>
    </row>
    <row r="7" ht="18.75" customHeight="1" spans="1:4">
      <c r="A7" s="35"/>
      <c r="B7" s="19"/>
      <c r="C7" s="35"/>
      <c r="D7" s="19"/>
    </row>
    <row r="8" ht="18.75" customHeight="1" spans="1:4">
      <c r="A8" s="165" t="s">
        <v>108</v>
      </c>
      <c r="B8" s="24">
        <v>18736626.15</v>
      </c>
      <c r="C8" s="23" t="s">
        <v>109</v>
      </c>
      <c r="D8" s="24">
        <v>18736626.15</v>
      </c>
    </row>
    <row r="9" ht="18.75" customHeight="1" spans="1:4">
      <c r="A9" s="166" t="s">
        <v>110</v>
      </c>
      <c r="B9" s="24">
        <v>18736626.15</v>
      </c>
      <c r="C9" s="23" t="s">
        <v>111</v>
      </c>
      <c r="D9" s="24">
        <v>14423726.13</v>
      </c>
    </row>
    <row r="10" ht="18.75" customHeight="1" spans="1:4">
      <c r="A10" s="166" t="s">
        <v>112</v>
      </c>
      <c r="B10" s="24"/>
      <c r="C10" s="23" t="s">
        <v>113</v>
      </c>
      <c r="D10" s="24"/>
    </row>
    <row r="11" ht="18.75" customHeight="1" spans="1:4">
      <c r="A11" s="166" t="s">
        <v>114</v>
      </c>
      <c r="B11" s="24"/>
      <c r="C11" s="23" t="s">
        <v>115</v>
      </c>
      <c r="D11" s="24"/>
    </row>
    <row r="12" ht="18.75" customHeight="1" spans="1:4">
      <c r="A12" s="167" t="s">
        <v>116</v>
      </c>
      <c r="B12" s="24"/>
      <c r="C12" s="168" t="s">
        <v>117</v>
      </c>
      <c r="D12" s="24"/>
    </row>
    <row r="13" ht="18.75" customHeight="1" spans="1:4">
      <c r="A13" s="169" t="s">
        <v>110</v>
      </c>
      <c r="B13" s="24"/>
      <c r="C13" s="170" t="s">
        <v>118</v>
      </c>
      <c r="D13" s="24"/>
    </row>
    <row r="14" ht="18.75" customHeight="1" spans="1:4">
      <c r="A14" s="169" t="s">
        <v>112</v>
      </c>
      <c r="B14" s="24"/>
      <c r="C14" s="170" t="s">
        <v>119</v>
      </c>
      <c r="D14" s="24"/>
    </row>
    <row r="15" ht="18.75" customHeight="1" spans="1:4">
      <c r="A15" s="169" t="s">
        <v>114</v>
      </c>
      <c r="B15" s="24"/>
      <c r="C15" s="170" t="s">
        <v>120</v>
      </c>
      <c r="D15" s="24"/>
    </row>
    <row r="16" ht="18.75" customHeight="1" spans="1:4">
      <c r="A16" s="169" t="s">
        <v>26</v>
      </c>
      <c r="B16" s="24"/>
      <c r="C16" s="170" t="s">
        <v>121</v>
      </c>
      <c r="D16" s="24">
        <v>2229767.33</v>
      </c>
    </row>
    <row r="17" ht="18.75" customHeight="1" spans="1:4">
      <c r="A17" s="169" t="s">
        <v>26</v>
      </c>
      <c r="B17" s="24" t="s">
        <v>26</v>
      </c>
      <c r="C17" s="170" t="s">
        <v>122</v>
      </c>
      <c r="D17" s="24">
        <v>808878.99</v>
      </c>
    </row>
    <row r="18" ht="18.75" customHeight="1" spans="1:4">
      <c r="A18" s="171" t="s">
        <v>26</v>
      </c>
      <c r="B18" s="24" t="s">
        <v>26</v>
      </c>
      <c r="C18" s="170" t="s">
        <v>123</v>
      </c>
      <c r="D18" s="24"/>
    </row>
    <row r="19" ht="18.75" customHeight="1" spans="1:4">
      <c r="A19" s="171" t="s">
        <v>26</v>
      </c>
      <c r="B19" s="24" t="s">
        <v>26</v>
      </c>
      <c r="C19" s="170" t="s">
        <v>124</v>
      </c>
      <c r="D19" s="24"/>
    </row>
    <row r="20" ht="18.75" customHeight="1" spans="1:4">
      <c r="A20" s="172" t="s">
        <v>26</v>
      </c>
      <c r="B20" s="24" t="s">
        <v>26</v>
      </c>
      <c r="C20" s="170" t="s">
        <v>125</v>
      </c>
      <c r="D20" s="24"/>
    </row>
    <row r="21" ht="18.75" customHeight="1" spans="1:4">
      <c r="A21" s="172" t="s">
        <v>26</v>
      </c>
      <c r="B21" s="24" t="s">
        <v>26</v>
      </c>
      <c r="C21" s="170" t="s">
        <v>126</v>
      </c>
      <c r="D21" s="24"/>
    </row>
    <row r="22" ht="18.75" customHeight="1" spans="1:4">
      <c r="A22" s="172" t="s">
        <v>26</v>
      </c>
      <c r="B22" s="24" t="s">
        <v>26</v>
      </c>
      <c r="C22" s="170" t="s">
        <v>127</v>
      </c>
      <c r="D22" s="24"/>
    </row>
    <row r="23" ht="18.75" customHeight="1" spans="1:4">
      <c r="A23" s="172" t="s">
        <v>26</v>
      </c>
      <c r="B23" s="24" t="s">
        <v>26</v>
      </c>
      <c r="C23" s="170" t="s">
        <v>128</v>
      </c>
      <c r="D23" s="24"/>
    </row>
    <row r="24" ht="18.75" customHeight="1" spans="1:4">
      <c r="A24" s="172" t="s">
        <v>26</v>
      </c>
      <c r="B24" s="24" t="s">
        <v>26</v>
      </c>
      <c r="C24" s="170" t="s">
        <v>129</v>
      </c>
      <c r="D24" s="24"/>
    </row>
    <row r="25" ht="18.75" customHeight="1" spans="1:4">
      <c r="A25" s="172" t="s">
        <v>26</v>
      </c>
      <c r="B25" s="24" t="s">
        <v>26</v>
      </c>
      <c r="C25" s="170" t="s">
        <v>130</v>
      </c>
      <c r="D25" s="24"/>
    </row>
    <row r="26" ht="18.75" customHeight="1" spans="1:4">
      <c r="A26" s="172" t="s">
        <v>26</v>
      </c>
      <c r="B26" s="24" t="s">
        <v>26</v>
      </c>
      <c r="C26" s="170" t="s">
        <v>131</v>
      </c>
      <c r="D26" s="24"/>
    </row>
    <row r="27" ht="18.75" customHeight="1" spans="1:4">
      <c r="A27" s="172" t="s">
        <v>26</v>
      </c>
      <c r="B27" s="24" t="s">
        <v>26</v>
      </c>
      <c r="C27" s="170" t="s">
        <v>132</v>
      </c>
      <c r="D27" s="24">
        <v>1274253.7</v>
      </c>
    </row>
    <row r="28" ht="18.75" customHeight="1" spans="1:4">
      <c r="A28" s="172" t="s">
        <v>26</v>
      </c>
      <c r="B28" s="24" t="s">
        <v>26</v>
      </c>
      <c r="C28" s="170" t="s">
        <v>133</v>
      </c>
      <c r="D28" s="24"/>
    </row>
    <row r="29" ht="18.75" customHeight="1" spans="1:4">
      <c r="A29" s="172" t="s">
        <v>26</v>
      </c>
      <c r="B29" s="24" t="s">
        <v>26</v>
      </c>
      <c r="C29" s="170" t="s">
        <v>134</v>
      </c>
      <c r="D29" s="24"/>
    </row>
    <row r="30" ht="18.75" customHeight="1" spans="1:4">
      <c r="A30" s="172" t="s">
        <v>26</v>
      </c>
      <c r="B30" s="24" t="s">
        <v>26</v>
      </c>
      <c r="C30" s="170" t="s">
        <v>135</v>
      </c>
      <c r="D30" s="24"/>
    </row>
    <row r="31" ht="18.75" customHeight="1" spans="1:4">
      <c r="A31" s="172" t="s">
        <v>26</v>
      </c>
      <c r="B31" s="24" t="s">
        <v>26</v>
      </c>
      <c r="C31" s="170" t="s">
        <v>136</v>
      </c>
      <c r="D31" s="24"/>
    </row>
    <row r="32" ht="18.75" customHeight="1" spans="1:4">
      <c r="A32" s="173" t="s">
        <v>26</v>
      </c>
      <c r="B32" s="24" t="s">
        <v>26</v>
      </c>
      <c r="C32" s="170" t="s">
        <v>137</v>
      </c>
      <c r="D32" s="24"/>
    </row>
    <row r="33" ht="18.75" customHeight="1" spans="1:4">
      <c r="A33" s="173" t="s">
        <v>26</v>
      </c>
      <c r="B33" s="24" t="s">
        <v>26</v>
      </c>
      <c r="C33" s="170" t="s">
        <v>138</v>
      </c>
      <c r="D33" s="24"/>
    </row>
    <row r="34" ht="18.75" customHeight="1" spans="1:4">
      <c r="A34" s="173" t="s">
        <v>26</v>
      </c>
      <c r="B34" s="24" t="s">
        <v>26</v>
      </c>
      <c r="C34" s="170" t="s">
        <v>139</v>
      </c>
      <c r="D34" s="24"/>
    </row>
    <row r="35" ht="18.75" customHeight="1" spans="1:4">
      <c r="A35" s="173" t="s">
        <v>26</v>
      </c>
      <c r="B35" s="24" t="s">
        <v>26</v>
      </c>
      <c r="C35" s="170" t="s">
        <v>140</v>
      </c>
      <c r="D35" s="24"/>
    </row>
    <row r="36" ht="18.75" customHeight="1" spans="1:4">
      <c r="A36" s="59" t="s">
        <v>141</v>
      </c>
      <c r="B36" s="174">
        <v>18736626.15</v>
      </c>
      <c r="C36" s="175" t="s">
        <v>51</v>
      </c>
      <c r="D36" s="174">
        <v>18736626.15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5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54"/>
      <c r="F2" s="62"/>
      <c r="G2" s="42" t="s">
        <v>142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55"/>
      <c r="C3" s="155"/>
      <c r="D3" s="155"/>
      <c r="E3" s="155"/>
      <c r="F3" s="155"/>
      <c r="G3" s="155"/>
    </row>
    <row r="4" ht="18" customHeight="1" spans="1:7">
      <c r="A4" s="156" t="str">
        <f>"单位名称："&amp;"中国共产党耿马傣族佤族自治县纪律检查委员会"</f>
        <v>单位名称：中国共产党耿马傣族佤族自治县纪律检查委员会</v>
      </c>
      <c r="B4" s="31"/>
      <c r="C4" s="32"/>
      <c r="D4" s="32"/>
      <c r="E4" s="32"/>
      <c r="F4" s="109"/>
      <c r="G4" s="42" t="s">
        <v>1</v>
      </c>
    </row>
    <row r="5" ht="20.25" customHeight="1" spans="1:7">
      <c r="A5" s="157" t="s">
        <v>143</v>
      </c>
      <c r="B5" s="158"/>
      <c r="C5" s="114" t="s">
        <v>55</v>
      </c>
      <c r="D5" s="138" t="s">
        <v>75</v>
      </c>
      <c r="E5" s="14"/>
      <c r="F5" s="15"/>
      <c r="G5" s="131" t="s">
        <v>76</v>
      </c>
    </row>
    <row r="6" ht="20.25" customHeight="1" spans="1:7">
      <c r="A6" s="159" t="s">
        <v>73</v>
      </c>
      <c r="B6" s="159" t="s">
        <v>74</v>
      </c>
      <c r="C6" s="35"/>
      <c r="D6" s="71" t="s">
        <v>57</v>
      </c>
      <c r="E6" s="71" t="s">
        <v>144</v>
      </c>
      <c r="F6" s="71" t="s">
        <v>145</v>
      </c>
      <c r="G6" s="102"/>
    </row>
    <row r="7" ht="19.5" customHeight="1" spans="1:7">
      <c r="A7" s="159" t="s">
        <v>146</v>
      </c>
      <c r="B7" s="159" t="s">
        <v>147</v>
      </c>
      <c r="C7" s="159" t="s">
        <v>148</v>
      </c>
      <c r="D7" s="71">
        <v>4</v>
      </c>
      <c r="E7" s="160" t="s">
        <v>149</v>
      </c>
      <c r="F7" s="160" t="s">
        <v>150</v>
      </c>
      <c r="G7" s="159" t="s">
        <v>151</v>
      </c>
    </row>
    <row r="8" ht="18" customHeight="1" spans="1:7">
      <c r="A8" s="36" t="s">
        <v>84</v>
      </c>
      <c r="B8" s="36" t="s">
        <v>85</v>
      </c>
      <c r="C8" s="24">
        <v>14423726.13</v>
      </c>
      <c r="D8" s="24">
        <v>14099526.13</v>
      </c>
      <c r="E8" s="24">
        <v>12095252.51</v>
      </c>
      <c r="F8" s="24">
        <v>2004273.62</v>
      </c>
      <c r="G8" s="24">
        <v>324200</v>
      </c>
    </row>
    <row r="9" ht="18" customHeight="1" spans="1:7">
      <c r="A9" s="126" t="s">
        <v>86</v>
      </c>
      <c r="B9" s="126" t="s">
        <v>152</v>
      </c>
      <c r="C9" s="24">
        <v>14423726.13</v>
      </c>
      <c r="D9" s="24">
        <v>14099526.13</v>
      </c>
      <c r="E9" s="24">
        <v>12095252.51</v>
      </c>
      <c r="F9" s="24">
        <v>2004273.62</v>
      </c>
      <c r="G9" s="24">
        <v>324200</v>
      </c>
    </row>
    <row r="10" ht="18" customHeight="1" spans="1:7">
      <c r="A10" s="127" t="s">
        <v>87</v>
      </c>
      <c r="B10" s="127" t="s">
        <v>153</v>
      </c>
      <c r="C10" s="24">
        <v>14099526.13</v>
      </c>
      <c r="D10" s="24">
        <v>14099526.13</v>
      </c>
      <c r="E10" s="24">
        <v>12095252.51</v>
      </c>
      <c r="F10" s="24">
        <v>2004273.62</v>
      </c>
      <c r="G10" s="24"/>
    </row>
    <row r="11" ht="18" customHeight="1" spans="1:7">
      <c r="A11" s="127" t="s">
        <v>88</v>
      </c>
      <c r="B11" s="127" t="s">
        <v>154</v>
      </c>
      <c r="C11" s="24">
        <v>320000</v>
      </c>
      <c r="D11" s="24"/>
      <c r="E11" s="24"/>
      <c r="F11" s="24"/>
      <c r="G11" s="24">
        <v>320000</v>
      </c>
    </row>
    <row r="12" ht="18" customHeight="1" spans="1:7">
      <c r="A12" s="127" t="s">
        <v>89</v>
      </c>
      <c r="B12" s="127" t="s">
        <v>155</v>
      </c>
      <c r="C12" s="24">
        <v>4200</v>
      </c>
      <c r="D12" s="24"/>
      <c r="E12" s="24"/>
      <c r="F12" s="24"/>
      <c r="G12" s="24">
        <v>4200</v>
      </c>
    </row>
    <row r="13" ht="18" customHeight="1" spans="1:7">
      <c r="A13" s="36" t="s">
        <v>90</v>
      </c>
      <c r="B13" s="36" t="s">
        <v>91</v>
      </c>
      <c r="C13" s="24">
        <v>2229767.33</v>
      </c>
      <c r="D13" s="24">
        <v>2229767.33</v>
      </c>
      <c r="E13" s="24">
        <v>2229767.33</v>
      </c>
      <c r="F13" s="24"/>
      <c r="G13" s="24"/>
    </row>
    <row r="14" ht="18" customHeight="1" spans="1:7">
      <c r="A14" s="126" t="s">
        <v>92</v>
      </c>
      <c r="B14" s="126" t="s">
        <v>156</v>
      </c>
      <c r="C14" s="24">
        <v>2229767.33</v>
      </c>
      <c r="D14" s="24">
        <v>2229767.33</v>
      </c>
      <c r="E14" s="24">
        <v>2229767.33</v>
      </c>
      <c r="F14" s="24"/>
      <c r="G14" s="24"/>
    </row>
    <row r="15" ht="18" customHeight="1" spans="1:7">
      <c r="A15" s="127" t="s">
        <v>93</v>
      </c>
      <c r="B15" s="127" t="s">
        <v>157</v>
      </c>
      <c r="C15" s="24">
        <v>530762.4</v>
      </c>
      <c r="D15" s="24">
        <v>530762.4</v>
      </c>
      <c r="E15" s="24">
        <v>530762.4</v>
      </c>
      <c r="F15" s="24"/>
      <c r="G15" s="24"/>
    </row>
    <row r="16" ht="18" customHeight="1" spans="1:7">
      <c r="A16" s="127" t="s">
        <v>94</v>
      </c>
      <c r="B16" s="127" t="s">
        <v>158</v>
      </c>
      <c r="C16" s="24">
        <v>1699004.93</v>
      </c>
      <c r="D16" s="24">
        <v>1699004.93</v>
      </c>
      <c r="E16" s="24">
        <v>1699004.93</v>
      </c>
      <c r="F16" s="24"/>
      <c r="G16" s="24"/>
    </row>
    <row r="17" ht="18" customHeight="1" spans="1:7">
      <c r="A17" s="36" t="s">
        <v>95</v>
      </c>
      <c r="B17" s="36" t="s">
        <v>96</v>
      </c>
      <c r="C17" s="24">
        <v>808878.99</v>
      </c>
      <c r="D17" s="24">
        <v>808878.99</v>
      </c>
      <c r="E17" s="24">
        <v>808878.99</v>
      </c>
      <c r="F17" s="24"/>
      <c r="G17" s="24"/>
    </row>
    <row r="18" ht="18" customHeight="1" spans="1:7">
      <c r="A18" s="126" t="s">
        <v>97</v>
      </c>
      <c r="B18" s="126" t="s">
        <v>159</v>
      </c>
      <c r="C18" s="24">
        <v>808878.99</v>
      </c>
      <c r="D18" s="24">
        <v>808878.99</v>
      </c>
      <c r="E18" s="24">
        <v>808878.99</v>
      </c>
      <c r="F18" s="24"/>
      <c r="G18" s="24"/>
    </row>
    <row r="19" ht="18" customHeight="1" spans="1:7">
      <c r="A19" s="127" t="s">
        <v>98</v>
      </c>
      <c r="B19" s="127" t="s">
        <v>160</v>
      </c>
      <c r="C19" s="24">
        <v>718249.25</v>
      </c>
      <c r="D19" s="24">
        <v>718249.25</v>
      </c>
      <c r="E19" s="24">
        <v>718249.25</v>
      </c>
      <c r="F19" s="24"/>
      <c r="G19" s="24"/>
    </row>
    <row r="20" ht="18" customHeight="1" spans="1:7">
      <c r="A20" s="127" t="s">
        <v>99</v>
      </c>
      <c r="B20" s="127" t="s">
        <v>161</v>
      </c>
      <c r="C20" s="24">
        <v>44084.18</v>
      </c>
      <c r="D20" s="24">
        <v>44084.18</v>
      </c>
      <c r="E20" s="24">
        <v>44084.18</v>
      </c>
      <c r="F20" s="24"/>
      <c r="G20" s="24"/>
    </row>
    <row r="21" ht="18" customHeight="1" spans="1:7">
      <c r="A21" s="127" t="s">
        <v>100</v>
      </c>
      <c r="B21" s="127" t="s">
        <v>162</v>
      </c>
      <c r="C21" s="24">
        <v>46545.56</v>
      </c>
      <c r="D21" s="24">
        <v>46545.56</v>
      </c>
      <c r="E21" s="24">
        <v>46545.56</v>
      </c>
      <c r="F21" s="24"/>
      <c r="G21" s="24"/>
    </row>
    <row r="22" ht="18" customHeight="1" spans="1:7">
      <c r="A22" s="36" t="s">
        <v>101</v>
      </c>
      <c r="B22" s="36" t="s">
        <v>102</v>
      </c>
      <c r="C22" s="24">
        <v>1274253.7</v>
      </c>
      <c r="D22" s="24">
        <v>1274253.7</v>
      </c>
      <c r="E22" s="24">
        <v>1274253.7</v>
      </c>
      <c r="F22" s="24"/>
      <c r="G22" s="24"/>
    </row>
    <row r="23" ht="18" customHeight="1" spans="1:7">
      <c r="A23" s="126" t="s">
        <v>103</v>
      </c>
      <c r="B23" s="126" t="s">
        <v>163</v>
      </c>
      <c r="C23" s="24">
        <v>1274253.7</v>
      </c>
      <c r="D23" s="24">
        <v>1274253.7</v>
      </c>
      <c r="E23" s="24">
        <v>1274253.7</v>
      </c>
      <c r="F23" s="24"/>
      <c r="G23" s="24"/>
    </row>
    <row r="24" ht="18" customHeight="1" spans="1:7">
      <c r="A24" s="127" t="s">
        <v>104</v>
      </c>
      <c r="B24" s="127" t="s">
        <v>164</v>
      </c>
      <c r="C24" s="24">
        <v>1274253.7</v>
      </c>
      <c r="D24" s="24">
        <v>1274253.7</v>
      </c>
      <c r="E24" s="24">
        <v>1274253.7</v>
      </c>
      <c r="F24" s="24"/>
      <c r="G24" s="24"/>
    </row>
    <row r="25" ht="18" customHeight="1" spans="1:7">
      <c r="A25" s="161" t="s">
        <v>105</v>
      </c>
      <c r="B25" s="162" t="s">
        <v>105</v>
      </c>
      <c r="C25" s="24">
        <v>18736626.15</v>
      </c>
      <c r="D25" s="24">
        <v>18412426.15</v>
      </c>
      <c r="E25" s="24">
        <v>16408152.53</v>
      </c>
      <c r="F25" s="24">
        <v>2004273.62</v>
      </c>
      <c r="G25" s="24">
        <v>324200</v>
      </c>
    </row>
  </sheetData>
  <mergeCells count="7">
    <mergeCell ref="A3:G3"/>
    <mergeCell ref="A4:E4"/>
    <mergeCell ref="A5:B5"/>
    <mergeCell ref="D5:F5"/>
    <mergeCell ref="A25:B25"/>
    <mergeCell ref="C5:C6"/>
    <mergeCell ref="G5:G6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Row="7" outlineLevelCol="5"/>
  <cols>
    <col min="1" max="1" width="23.5714285714286" customWidth="1"/>
    <col min="2" max="6" width="22.847619047619" customWidth="1"/>
  </cols>
  <sheetData>
    <row r="1" customHeight="1" spans="1:6">
      <c r="A1" s="147"/>
      <c r="B1" s="147"/>
      <c r="C1" s="147"/>
      <c r="D1" s="147"/>
      <c r="E1" s="147"/>
      <c r="F1" s="147"/>
    </row>
    <row r="2" ht="15" customHeight="1" spans="1:6">
      <c r="A2" s="148"/>
      <c r="B2" s="149"/>
      <c r="C2" s="67"/>
      <c r="F2" s="95" t="s">
        <v>165</v>
      </c>
    </row>
    <row r="3" ht="39" customHeight="1" spans="1:6">
      <c r="A3" s="136" t="str">
        <f>"2025"&amp;"年一般公共预算“三公”经费支出预算表"</f>
        <v>2025年一般公共预算“三公”经费支出预算表</v>
      </c>
      <c r="B3" s="55"/>
      <c r="C3" s="55"/>
      <c r="D3" s="55"/>
      <c r="E3" s="55"/>
      <c r="F3" s="55"/>
    </row>
    <row r="4" ht="18.75" customHeight="1" spans="1:6">
      <c r="A4" s="44" t="str">
        <f>"单位名称："&amp;"中国共产党耿马傣族佤族自治县纪律检查委员会"</f>
        <v>单位名称：中国共产党耿马傣族佤族自治县纪律检查委员会</v>
      </c>
      <c r="B4" s="149"/>
      <c r="C4" s="67"/>
      <c r="D4" s="32"/>
      <c r="F4" s="95" t="s">
        <v>166</v>
      </c>
    </row>
    <row r="5" ht="18.75" customHeight="1" spans="1:6">
      <c r="A5" s="11" t="s">
        <v>167</v>
      </c>
      <c r="B5" s="33" t="s">
        <v>168</v>
      </c>
      <c r="C5" s="13" t="s">
        <v>169</v>
      </c>
      <c r="D5" s="14"/>
      <c r="E5" s="15"/>
      <c r="F5" s="33" t="s">
        <v>170</v>
      </c>
    </row>
    <row r="6" ht="18.75" customHeight="1" spans="1:6">
      <c r="A6" s="18"/>
      <c r="B6" s="35"/>
      <c r="C6" s="71" t="s">
        <v>57</v>
      </c>
      <c r="D6" s="71" t="s">
        <v>171</v>
      </c>
      <c r="E6" s="71" t="s">
        <v>172</v>
      </c>
      <c r="F6" s="35"/>
    </row>
    <row r="7" ht="18.75" customHeight="1" spans="1:6">
      <c r="A7" s="150">
        <v>1</v>
      </c>
      <c r="B7" s="151">
        <v>2</v>
      </c>
      <c r="C7" s="152">
        <v>3</v>
      </c>
      <c r="D7" s="152">
        <v>4</v>
      </c>
      <c r="E7" s="152">
        <v>5</v>
      </c>
      <c r="F7" s="151">
        <v>6</v>
      </c>
    </row>
    <row r="8" ht="18.75" customHeight="1" spans="1:6">
      <c r="A8" s="153">
        <v>120000</v>
      </c>
      <c r="B8" s="153"/>
      <c r="C8" s="153">
        <v>80000</v>
      </c>
      <c r="D8" s="153"/>
      <c r="E8" s="153">
        <v>80000</v>
      </c>
      <c r="F8" s="153">
        <v>40000</v>
      </c>
    </row>
  </sheetData>
  <mergeCells count="6">
    <mergeCell ref="A3:F3"/>
    <mergeCell ref="A4:C4"/>
    <mergeCell ref="C5:E5"/>
    <mergeCell ref="A5:A6"/>
    <mergeCell ref="B5:B6"/>
    <mergeCell ref="F5:F6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9"/>
  <sheetViews>
    <sheetView showZeros="0" topLeftCell="L1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34"/>
      <c r="D2" s="135"/>
      <c r="E2" s="135"/>
      <c r="F2" s="135"/>
      <c r="G2" s="135"/>
      <c r="H2" s="75"/>
      <c r="I2" s="75"/>
      <c r="J2" s="75"/>
      <c r="K2" s="75"/>
      <c r="L2" s="75"/>
      <c r="M2" s="75"/>
      <c r="N2" s="32"/>
      <c r="O2" s="32"/>
      <c r="P2" s="32"/>
      <c r="Q2" s="75"/>
      <c r="U2" s="134"/>
      <c r="W2" s="41" t="s">
        <v>173</v>
      </c>
    </row>
    <row r="3" ht="39.75" customHeight="1" spans="1:23">
      <c r="A3" s="136" t="str">
        <f>"2025"&amp;"年部门基本支出预算表"</f>
        <v>2025年部门基本支出预算表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7"/>
      <c r="O3" s="7"/>
      <c r="P3" s="7"/>
      <c r="Q3" s="55"/>
      <c r="R3" s="55"/>
      <c r="S3" s="55"/>
      <c r="T3" s="55"/>
      <c r="U3" s="55"/>
      <c r="V3" s="55"/>
      <c r="W3" s="55"/>
    </row>
    <row r="4" ht="18.75" customHeight="1" spans="1:23">
      <c r="A4" s="8" t="str">
        <f>"单位名称："&amp;"中国共产党耿马傣族佤族自治县纪律检查委员会"</f>
        <v>单位名称：中国共产党耿马傣族佤族自治县纪律检查委员会</v>
      </c>
      <c r="B4" s="137"/>
      <c r="C4" s="137"/>
      <c r="D4" s="137"/>
      <c r="E4" s="137"/>
      <c r="F4" s="137"/>
      <c r="G4" s="137"/>
      <c r="H4" s="79"/>
      <c r="I4" s="79"/>
      <c r="J4" s="79"/>
      <c r="K4" s="79"/>
      <c r="L4" s="79"/>
      <c r="M4" s="79"/>
      <c r="N4" s="101"/>
      <c r="O4" s="101"/>
      <c r="P4" s="101"/>
      <c r="Q4" s="79"/>
      <c r="U4" s="134"/>
      <c r="W4" s="41" t="s">
        <v>166</v>
      </c>
    </row>
    <row r="5" ht="18" customHeight="1" spans="1:23">
      <c r="A5" s="11" t="s">
        <v>174</v>
      </c>
      <c r="B5" s="11" t="s">
        <v>175</v>
      </c>
      <c r="C5" s="11" t="s">
        <v>176</v>
      </c>
      <c r="D5" s="11" t="s">
        <v>177</v>
      </c>
      <c r="E5" s="11" t="s">
        <v>178</v>
      </c>
      <c r="F5" s="11" t="s">
        <v>179</v>
      </c>
      <c r="G5" s="11" t="s">
        <v>180</v>
      </c>
      <c r="H5" s="138" t="s">
        <v>181</v>
      </c>
      <c r="I5" s="69" t="s">
        <v>181</v>
      </c>
      <c r="J5" s="69"/>
      <c r="K5" s="69"/>
      <c r="L5" s="69"/>
      <c r="M5" s="69"/>
      <c r="N5" s="14"/>
      <c r="O5" s="14"/>
      <c r="P5" s="14"/>
      <c r="Q5" s="82" t="s">
        <v>61</v>
      </c>
      <c r="R5" s="69" t="s">
        <v>78</v>
      </c>
      <c r="S5" s="69"/>
      <c r="T5" s="69"/>
      <c r="U5" s="69"/>
      <c r="V5" s="69"/>
      <c r="W5" s="144"/>
    </row>
    <row r="6" ht="18" customHeight="1" spans="1:23">
      <c r="A6" s="16"/>
      <c r="B6" s="133"/>
      <c r="C6" s="16"/>
      <c r="D6" s="16"/>
      <c r="E6" s="16"/>
      <c r="F6" s="16"/>
      <c r="G6" s="16"/>
      <c r="H6" s="114" t="s">
        <v>182</v>
      </c>
      <c r="I6" s="138" t="s">
        <v>58</v>
      </c>
      <c r="J6" s="69"/>
      <c r="K6" s="69"/>
      <c r="L6" s="69"/>
      <c r="M6" s="144"/>
      <c r="N6" s="13" t="s">
        <v>183</v>
      </c>
      <c r="O6" s="14"/>
      <c r="P6" s="15"/>
      <c r="Q6" s="11" t="s">
        <v>61</v>
      </c>
      <c r="R6" s="138" t="s">
        <v>78</v>
      </c>
      <c r="S6" s="82" t="s">
        <v>64</v>
      </c>
      <c r="T6" s="69" t="s">
        <v>78</v>
      </c>
      <c r="U6" s="82" t="s">
        <v>66</v>
      </c>
      <c r="V6" s="82" t="s">
        <v>67</v>
      </c>
      <c r="W6" s="146" t="s">
        <v>68</v>
      </c>
    </row>
    <row r="7" ht="18.75" customHeight="1" spans="1:23">
      <c r="A7" s="34"/>
      <c r="B7" s="34"/>
      <c r="C7" s="34"/>
      <c r="D7" s="34"/>
      <c r="E7" s="34"/>
      <c r="F7" s="34"/>
      <c r="G7" s="34"/>
      <c r="H7" s="34"/>
      <c r="I7" s="145" t="s">
        <v>184</v>
      </c>
      <c r="J7" s="11" t="s">
        <v>185</v>
      </c>
      <c r="K7" s="11" t="s">
        <v>186</v>
      </c>
      <c r="L7" s="11" t="s">
        <v>187</v>
      </c>
      <c r="M7" s="11" t="s">
        <v>188</v>
      </c>
      <c r="N7" s="11" t="s">
        <v>58</v>
      </c>
      <c r="O7" s="11" t="s">
        <v>59</v>
      </c>
      <c r="P7" s="11" t="s">
        <v>60</v>
      </c>
      <c r="Q7" s="34"/>
      <c r="R7" s="11" t="s">
        <v>57</v>
      </c>
      <c r="S7" s="11" t="s">
        <v>64</v>
      </c>
      <c r="T7" s="11" t="s">
        <v>189</v>
      </c>
      <c r="U7" s="11" t="s">
        <v>66</v>
      </c>
      <c r="V7" s="11" t="s">
        <v>67</v>
      </c>
      <c r="W7" s="11" t="s">
        <v>68</v>
      </c>
    </row>
    <row r="8" ht="37.5" customHeight="1" spans="1:23">
      <c r="A8" s="117"/>
      <c r="B8" s="117"/>
      <c r="C8" s="117"/>
      <c r="D8" s="117"/>
      <c r="E8" s="117"/>
      <c r="F8" s="117"/>
      <c r="G8" s="117"/>
      <c r="H8" s="117"/>
      <c r="I8" s="100"/>
      <c r="J8" s="18" t="s">
        <v>190</v>
      </c>
      <c r="K8" s="18" t="s">
        <v>186</v>
      </c>
      <c r="L8" s="18" t="s">
        <v>187</v>
      </c>
      <c r="M8" s="18" t="s">
        <v>188</v>
      </c>
      <c r="N8" s="18" t="s">
        <v>186</v>
      </c>
      <c r="O8" s="18" t="s">
        <v>187</v>
      </c>
      <c r="P8" s="18" t="s">
        <v>188</v>
      </c>
      <c r="Q8" s="18" t="s">
        <v>61</v>
      </c>
      <c r="R8" s="18" t="s">
        <v>57</v>
      </c>
      <c r="S8" s="18" t="s">
        <v>64</v>
      </c>
      <c r="T8" s="18" t="s">
        <v>189</v>
      </c>
      <c r="U8" s="18" t="s">
        <v>66</v>
      </c>
      <c r="V8" s="18" t="s">
        <v>67</v>
      </c>
      <c r="W8" s="18" t="s">
        <v>68</v>
      </c>
    </row>
    <row r="9" ht="19.5" customHeight="1" spans="1:23">
      <c r="A9" s="139">
        <v>1</v>
      </c>
      <c r="B9" s="139">
        <v>2</v>
      </c>
      <c r="C9" s="139">
        <v>3</v>
      </c>
      <c r="D9" s="139">
        <v>4</v>
      </c>
      <c r="E9" s="139">
        <v>5</v>
      </c>
      <c r="F9" s="139">
        <v>6</v>
      </c>
      <c r="G9" s="139">
        <v>7</v>
      </c>
      <c r="H9" s="139">
        <v>8</v>
      </c>
      <c r="I9" s="139">
        <v>9</v>
      </c>
      <c r="J9" s="139">
        <v>10</v>
      </c>
      <c r="K9" s="139">
        <v>11</v>
      </c>
      <c r="L9" s="139">
        <v>12</v>
      </c>
      <c r="M9" s="139">
        <v>13</v>
      </c>
      <c r="N9" s="139">
        <v>14</v>
      </c>
      <c r="O9" s="139">
        <v>15</v>
      </c>
      <c r="P9" s="139">
        <v>16</v>
      </c>
      <c r="Q9" s="139">
        <v>17</v>
      </c>
      <c r="R9" s="139">
        <v>18</v>
      </c>
      <c r="S9" s="139">
        <v>19</v>
      </c>
      <c r="T9" s="139">
        <v>20</v>
      </c>
      <c r="U9" s="139">
        <v>21</v>
      </c>
      <c r="V9" s="139">
        <v>22</v>
      </c>
      <c r="W9" s="139">
        <v>23</v>
      </c>
    </row>
    <row r="10" ht="21" customHeight="1" spans="1:23">
      <c r="A10" s="140" t="s">
        <v>70</v>
      </c>
      <c r="B10" s="140"/>
      <c r="C10" s="140"/>
      <c r="D10" s="140"/>
      <c r="E10" s="140"/>
      <c r="F10" s="140"/>
      <c r="G10" s="140"/>
      <c r="H10" s="24">
        <v>18412426.15</v>
      </c>
      <c r="I10" s="24">
        <v>18412426.15</v>
      </c>
      <c r="J10" s="24"/>
      <c r="K10" s="24"/>
      <c r="L10" s="24">
        <v>18412426.15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41" t="s">
        <v>70</v>
      </c>
      <c r="B11" s="22"/>
      <c r="C11" s="22"/>
      <c r="D11" s="22"/>
      <c r="E11" s="22"/>
      <c r="F11" s="22"/>
      <c r="G11" s="22"/>
      <c r="H11" s="24">
        <v>18412426.15</v>
      </c>
      <c r="I11" s="24">
        <v>18412426.15</v>
      </c>
      <c r="J11" s="24"/>
      <c r="K11" s="24"/>
      <c r="L11" s="24">
        <v>18412426.15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141" t="s">
        <v>70</v>
      </c>
      <c r="B12" s="22" t="s">
        <v>191</v>
      </c>
      <c r="C12" s="22" t="s">
        <v>192</v>
      </c>
      <c r="D12" s="22" t="s">
        <v>87</v>
      </c>
      <c r="E12" s="22" t="s">
        <v>153</v>
      </c>
      <c r="F12" s="22" t="s">
        <v>193</v>
      </c>
      <c r="G12" s="22" t="s">
        <v>194</v>
      </c>
      <c r="H12" s="24">
        <v>3818272.8</v>
      </c>
      <c r="I12" s="24">
        <v>3818272.8</v>
      </c>
      <c r="J12" s="24"/>
      <c r="K12" s="24"/>
      <c r="L12" s="24">
        <v>3818272.8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141" t="s">
        <v>70</v>
      </c>
      <c r="B13" s="22" t="s">
        <v>195</v>
      </c>
      <c r="C13" s="22" t="s">
        <v>196</v>
      </c>
      <c r="D13" s="22" t="s">
        <v>87</v>
      </c>
      <c r="E13" s="22" t="s">
        <v>153</v>
      </c>
      <c r="F13" s="22" t="s">
        <v>193</v>
      </c>
      <c r="G13" s="22" t="s">
        <v>194</v>
      </c>
      <c r="H13" s="24">
        <v>243684</v>
      </c>
      <c r="I13" s="24">
        <v>243684</v>
      </c>
      <c r="J13" s="24"/>
      <c r="K13" s="24"/>
      <c r="L13" s="24">
        <v>243684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141" t="s">
        <v>70</v>
      </c>
      <c r="B14" s="22" t="s">
        <v>191</v>
      </c>
      <c r="C14" s="22" t="s">
        <v>192</v>
      </c>
      <c r="D14" s="22" t="s">
        <v>87</v>
      </c>
      <c r="E14" s="22" t="s">
        <v>153</v>
      </c>
      <c r="F14" s="22" t="s">
        <v>197</v>
      </c>
      <c r="G14" s="22" t="s">
        <v>198</v>
      </c>
      <c r="H14" s="24">
        <v>1002900</v>
      </c>
      <c r="I14" s="24">
        <v>1002900</v>
      </c>
      <c r="J14" s="24"/>
      <c r="K14" s="24"/>
      <c r="L14" s="24">
        <v>1002900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141" t="s">
        <v>70</v>
      </c>
      <c r="B15" s="22" t="s">
        <v>191</v>
      </c>
      <c r="C15" s="22" t="s">
        <v>192</v>
      </c>
      <c r="D15" s="22" t="s">
        <v>87</v>
      </c>
      <c r="E15" s="22" t="s">
        <v>153</v>
      </c>
      <c r="F15" s="22" t="s">
        <v>197</v>
      </c>
      <c r="G15" s="22" t="s">
        <v>198</v>
      </c>
      <c r="H15" s="24">
        <v>4494504</v>
      </c>
      <c r="I15" s="24">
        <v>4494504</v>
      </c>
      <c r="J15" s="24"/>
      <c r="K15" s="24"/>
      <c r="L15" s="24">
        <v>4494504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141" t="s">
        <v>70</v>
      </c>
      <c r="B16" s="22" t="s">
        <v>195</v>
      </c>
      <c r="C16" s="22" t="s">
        <v>196</v>
      </c>
      <c r="D16" s="22" t="s">
        <v>87</v>
      </c>
      <c r="E16" s="22" t="s">
        <v>153</v>
      </c>
      <c r="F16" s="22" t="s">
        <v>197</v>
      </c>
      <c r="G16" s="22" t="s">
        <v>198</v>
      </c>
      <c r="H16" s="24">
        <v>60576</v>
      </c>
      <c r="I16" s="24">
        <v>60576</v>
      </c>
      <c r="J16" s="24"/>
      <c r="K16" s="24"/>
      <c r="L16" s="24">
        <v>60576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141" t="s">
        <v>70</v>
      </c>
      <c r="B17" s="22" t="s">
        <v>191</v>
      </c>
      <c r="C17" s="22" t="s">
        <v>192</v>
      </c>
      <c r="D17" s="22" t="s">
        <v>87</v>
      </c>
      <c r="E17" s="22" t="s">
        <v>153</v>
      </c>
      <c r="F17" s="22" t="s">
        <v>199</v>
      </c>
      <c r="G17" s="22" t="s">
        <v>200</v>
      </c>
      <c r="H17" s="24">
        <v>318189.4</v>
      </c>
      <c r="I17" s="24">
        <v>318189.4</v>
      </c>
      <c r="J17" s="24"/>
      <c r="K17" s="24"/>
      <c r="L17" s="24">
        <v>318189.4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141" t="s">
        <v>70</v>
      </c>
      <c r="B18" s="22" t="s">
        <v>201</v>
      </c>
      <c r="C18" s="22" t="s">
        <v>202</v>
      </c>
      <c r="D18" s="22" t="s">
        <v>87</v>
      </c>
      <c r="E18" s="22" t="s">
        <v>153</v>
      </c>
      <c r="F18" s="22" t="s">
        <v>199</v>
      </c>
      <c r="G18" s="22" t="s">
        <v>200</v>
      </c>
      <c r="H18" s="24">
        <v>1685100</v>
      </c>
      <c r="I18" s="24">
        <v>1685100</v>
      </c>
      <c r="J18" s="24"/>
      <c r="K18" s="24"/>
      <c r="L18" s="24">
        <v>1685100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141" t="s">
        <v>70</v>
      </c>
      <c r="B19" s="22" t="s">
        <v>203</v>
      </c>
      <c r="C19" s="22" t="s">
        <v>204</v>
      </c>
      <c r="D19" s="22" t="s">
        <v>87</v>
      </c>
      <c r="E19" s="22" t="s">
        <v>153</v>
      </c>
      <c r="F19" s="22" t="s">
        <v>205</v>
      </c>
      <c r="G19" s="22" t="s">
        <v>206</v>
      </c>
      <c r="H19" s="24">
        <v>216804</v>
      </c>
      <c r="I19" s="24">
        <v>216804</v>
      </c>
      <c r="J19" s="24"/>
      <c r="K19" s="24"/>
      <c r="L19" s="24">
        <v>216804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141" t="s">
        <v>70</v>
      </c>
      <c r="B20" s="22" t="s">
        <v>207</v>
      </c>
      <c r="C20" s="22" t="s">
        <v>208</v>
      </c>
      <c r="D20" s="22" t="s">
        <v>87</v>
      </c>
      <c r="E20" s="22" t="s">
        <v>153</v>
      </c>
      <c r="F20" s="22" t="s">
        <v>205</v>
      </c>
      <c r="G20" s="22" t="s">
        <v>206</v>
      </c>
      <c r="H20" s="24">
        <v>144000</v>
      </c>
      <c r="I20" s="24">
        <v>144000</v>
      </c>
      <c r="J20" s="24"/>
      <c r="K20" s="24"/>
      <c r="L20" s="24">
        <v>144000</v>
      </c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141" t="s">
        <v>70</v>
      </c>
      <c r="B21" s="22" t="s">
        <v>209</v>
      </c>
      <c r="C21" s="22" t="s">
        <v>210</v>
      </c>
      <c r="D21" s="22" t="s">
        <v>87</v>
      </c>
      <c r="E21" s="22" t="s">
        <v>153</v>
      </c>
      <c r="F21" s="22" t="s">
        <v>205</v>
      </c>
      <c r="G21" s="22" t="s">
        <v>206</v>
      </c>
      <c r="H21" s="24">
        <v>99840</v>
      </c>
      <c r="I21" s="24">
        <v>99840</v>
      </c>
      <c r="J21" s="24"/>
      <c r="K21" s="24"/>
      <c r="L21" s="24">
        <v>99840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141" t="s">
        <v>70</v>
      </c>
      <c r="B22" s="22" t="s">
        <v>211</v>
      </c>
      <c r="C22" s="22" t="s">
        <v>212</v>
      </c>
      <c r="D22" s="22" t="s">
        <v>94</v>
      </c>
      <c r="E22" s="22" t="s">
        <v>158</v>
      </c>
      <c r="F22" s="22" t="s">
        <v>213</v>
      </c>
      <c r="G22" s="22" t="s">
        <v>214</v>
      </c>
      <c r="H22" s="24">
        <v>1699004.93</v>
      </c>
      <c r="I22" s="24">
        <v>1699004.93</v>
      </c>
      <c r="J22" s="24"/>
      <c r="K22" s="24"/>
      <c r="L22" s="24">
        <v>1699004.93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141" t="s">
        <v>70</v>
      </c>
      <c r="B23" s="22" t="s">
        <v>211</v>
      </c>
      <c r="C23" s="22" t="s">
        <v>212</v>
      </c>
      <c r="D23" s="22" t="s">
        <v>215</v>
      </c>
      <c r="E23" s="22" t="s">
        <v>216</v>
      </c>
      <c r="F23" s="22" t="s">
        <v>217</v>
      </c>
      <c r="G23" s="22" t="s">
        <v>218</v>
      </c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141" t="s">
        <v>70</v>
      </c>
      <c r="B24" s="22" t="s">
        <v>211</v>
      </c>
      <c r="C24" s="22" t="s">
        <v>212</v>
      </c>
      <c r="D24" s="22" t="s">
        <v>98</v>
      </c>
      <c r="E24" s="22" t="s">
        <v>160</v>
      </c>
      <c r="F24" s="22" t="s">
        <v>219</v>
      </c>
      <c r="G24" s="22" t="s">
        <v>220</v>
      </c>
      <c r="H24" s="24">
        <v>709849.25</v>
      </c>
      <c r="I24" s="24">
        <v>709849.25</v>
      </c>
      <c r="J24" s="24"/>
      <c r="K24" s="24"/>
      <c r="L24" s="24">
        <v>709849.25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141" t="s">
        <v>70</v>
      </c>
      <c r="B25" s="22" t="s">
        <v>211</v>
      </c>
      <c r="C25" s="22" t="s">
        <v>212</v>
      </c>
      <c r="D25" s="22" t="s">
        <v>99</v>
      </c>
      <c r="E25" s="22" t="s">
        <v>161</v>
      </c>
      <c r="F25" s="22" t="s">
        <v>219</v>
      </c>
      <c r="G25" s="22" t="s">
        <v>220</v>
      </c>
      <c r="H25" s="24">
        <v>44084.18</v>
      </c>
      <c r="I25" s="24">
        <v>44084.18</v>
      </c>
      <c r="J25" s="24"/>
      <c r="K25" s="24"/>
      <c r="L25" s="24">
        <v>44084.18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141" t="s">
        <v>70</v>
      </c>
      <c r="B26" s="22" t="s">
        <v>211</v>
      </c>
      <c r="C26" s="22" t="s">
        <v>212</v>
      </c>
      <c r="D26" s="22" t="s">
        <v>221</v>
      </c>
      <c r="E26" s="22" t="s">
        <v>222</v>
      </c>
      <c r="F26" s="22" t="s">
        <v>223</v>
      </c>
      <c r="G26" s="22" t="s">
        <v>224</v>
      </c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141" t="s">
        <v>70</v>
      </c>
      <c r="B27" s="22" t="s">
        <v>211</v>
      </c>
      <c r="C27" s="22" t="s">
        <v>212</v>
      </c>
      <c r="D27" s="22" t="s">
        <v>87</v>
      </c>
      <c r="E27" s="22" t="s">
        <v>153</v>
      </c>
      <c r="F27" s="22" t="s">
        <v>225</v>
      </c>
      <c r="G27" s="22" t="s">
        <v>226</v>
      </c>
      <c r="H27" s="24">
        <v>6284.71</v>
      </c>
      <c r="I27" s="24">
        <v>6284.71</v>
      </c>
      <c r="J27" s="24"/>
      <c r="K27" s="24"/>
      <c r="L27" s="24">
        <v>6284.71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141" t="s">
        <v>70</v>
      </c>
      <c r="B28" s="22" t="s">
        <v>211</v>
      </c>
      <c r="C28" s="22" t="s">
        <v>212</v>
      </c>
      <c r="D28" s="22" t="s">
        <v>100</v>
      </c>
      <c r="E28" s="22" t="s">
        <v>162</v>
      </c>
      <c r="F28" s="22" t="s">
        <v>225</v>
      </c>
      <c r="G28" s="22" t="s">
        <v>226</v>
      </c>
      <c r="H28" s="24">
        <v>25308</v>
      </c>
      <c r="I28" s="24">
        <v>25308</v>
      </c>
      <c r="J28" s="24"/>
      <c r="K28" s="24"/>
      <c r="L28" s="24">
        <v>25308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141" t="s">
        <v>70</v>
      </c>
      <c r="B29" s="22" t="s">
        <v>211</v>
      </c>
      <c r="C29" s="22" t="s">
        <v>212</v>
      </c>
      <c r="D29" s="22" t="s">
        <v>100</v>
      </c>
      <c r="E29" s="22" t="s">
        <v>162</v>
      </c>
      <c r="F29" s="22" t="s">
        <v>225</v>
      </c>
      <c r="G29" s="22" t="s">
        <v>226</v>
      </c>
      <c r="H29" s="24">
        <v>21237.56</v>
      </c>
      <c r="I29" s="24">
        <v>21237.56</v>
      </c>
      <c r="J29" s="24"/>
      <c r="K29" s="24"/>
      <c r="L29" s="24">
        <v>21237.56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141" t="s">
        <v>70</v>
      </c>
      <c r="B30" s="22" t="s">
        <v>227</v>
      </c>
      <c r="C30" s="22" t="s">
        <v>164</v>
      </c>
      <c r="D30" s="22" t="s">
        <v>104</v>
      </c>
      <c r="E30" s="22" t="s">
        <v>164</v>
      </c>
      <c r="F30" s="22" t="s">
        <v>228</v>
      </c>
      <c r="G30" s="22" t="s">
        <v>164</v>
      </c>
      <c r="H30" s="24">
        <v>1274253.7</v>
      </c>
      <c r="I30" s="24">
        <v>1274253.7</v>
      </c>
      <c r="J30" s="24"/>
      <c r="K30" s="24"/>
      <c r="L30" s="24">
        <v>1274253.7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141" t="s">
        <v>70</v>
      </c>
      <c r="B31" s="22" t="s">
        <v>229</v>
      </c>
      <c r="C31" s="22" t="s">
        <v>230</v>
      </c>
      <c r="D31" s="22" t="s">
        <v>87</v>
      </c>
      <c r="E31" s="22" t="s">
        <v>153</v>
      </c>
      <c r="F31" s="22" t="s">
        <v>231</v>
      </c>
      <c r="G31" s="22" t="s">
        <v>232</v>
      </c>
      <c r="H31" s="24">
        <v>390600</v>
      </c>
      <c r="I31" s="24">
        <v>390600</v>
      </c>
      <c r="J31" s="24"/>
      <c r="K31" s="24"/>
      <c r="L31" s="24">
        <v>390600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141" t="s">
        <v>70</v>
      </c>
      <c r="B32" s="22" t="s">
        <v>229</v>
      </c>
      <c r="C32" s="22" t="s">
        <v>230</v>
      </c>
      <c r="D32" s="22" t="s">
        <v>87</v>
      </c>
      <c r="E32" s="22" t="s">
        <v>153</v>
      </c>
      <c r="F32" s="22" t="s">
        <v>233</v>
      </c>
      <c r="G32" s="22" t="s">
        <v>234</v>
      </c>
      <c r="H32" s="24">
        <v>6000</v>
      </c>
      <c r="I32" s="24">
        <v>6000</v>
      </c>
      <c r="J32" s="24"/>
      <c r="K32" s="24"/>
      <c r="L32" s="24">
        <v>6000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141" t="s">
        <v>70</v>
      </c>
      <c r="B33" s="22" t="s">
        <v>229</v>
      </c>
      <c r="C33" s="22" t="s">
        <v>230</v>
      </c>
      <c r="D33" s="22" t="s">
        <v>87</v>
      </c>
      <c r="E33" s="22" t="s">
        <v>153</v>
      </c>
      <c r="F33" s="22" t="s">
        <v>235</v>
      </c>
      <c r="G33" s="22" t="s">
        <v>236</v>
      </c>
      <c r="H33" s="24">
        <v>30000</v>
      </c>
      <c r="I33" s="24">
        <v>30000</v>
      </c>
      <c r="J33" s="24"/>
      <c r="K33" s="24"/>
      <c r="L33" s="24">
        <v>30000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141" t="s">
        <v>70</v>
      </c>
      <c r="B34" s="22" t="s">
        <v>229</v>
      </c>
      <c r="C34" s="22" t="s">
        <v>230</v>
      </c>
      <c r="D34" s="22" t="s">
        <v>87</v>
      </c>
      <c r="E34" s="22" t="s">
        <v>153</v>
      </c>
      <c r="F34" s="22" t="s">
        <v>237</v>
      </c>
      <c r="G34" s="22" t="s">
        <v>238</v>
      </c>
      <c r="H34" s="24">
        <v>35000</v>
      </c>
      <c r="I34" s="24">
        <v>35000</v>
      </c>
      <c r="J34" s="24"/>
      <c r="K34" s="24"/>
      <c r="L34" s="24">
        <v>35000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141" t="s">
        <v>70</v>
      </c>
      <c r="B35" s="22" t="s">
        <v>229</v>
      </c>
      <c r="C35" s="22" t="s">
        <v>230</v>
      </c>
      <c r="D35" s="22" t="s">
        <v>87</v>
      </c>
      <c r="E35" s="22" t="s">
        <v>153</v>
      </c>
      <c r="F35" s="22" t="s">
        <v>239</v>
      </c>
      <c r="G35" s="22" t="s">
        <v>240</v>
      </c>
      <c r="H35" s="24">
        <v>33600</v>
      </c>
      <c r="I35" s="24">
        <v>33600</v>
      </c>
      <c r="J35" s="24"/>
      <c r="K35" s="24"/>
      <c r="L35" s="24">
        <v>33600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21" customHeight="1" spans="1:23">
      <c r="A36" s="141" t="s">
        <v>70</v>
      </c>
      <c r="B36" s="22" t="s">
        <v>229</v>
      </c>
      <c r="C36" s="22" t="s">
        <v>230</v>
      </c>
      <c r="D36" s="22" t="s">
        <v>87</v>
      </c>
      <c r="E36" s="22" t="s">
        <v>153</v>
      </c>
      <c r="F36" s="22" t="s">
        <v>241</v>
      </c>
      <c r="G36" s="22" t="s">
        <v>242</v>
      </c>
      <c r="H36" s="24">
        <v>350000</v>
      </c>
      <c r="I36" s="24">
        <v>350000</v>
      </c>
      <c r="J36" s="24"/>
      <c r="K36" s="24"/>
      <c r="L36" s="24">
        <v>350000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21" customHeight="1" spans="1:23">
      <c r="A37" s="141" t="s">
        <v>70</v>
      </c>
      <c r="B37" s="22" t="s">
        <v>243</v>
      </c>
      <c r="C37" s="22" t="s">
        <v>244</v>
      </c>
      <c r="D37" s="22" t="s">
        <v>87</v>
      </c>
      <c r="E37" s="22" t="s">
        <v>153</v>
      </c>
      <c r="F37" s="22" t="s">
        <v>245</v>
      </c>
      <c r="G37" s="22" t="s">
        <v>170</v>
      </c>
      <c r="H37" s="24">
        <v>40000</v>
      </c>
      <c r="I37" s="24">
        <v>40000</v>
      </c>
      <c r="J37" s="24"/>
      <c r="K37" s="24"/>
      <c r="L37" s="24">
        <v>40000</v>
      </c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21" customHeight="1" spans="1:23">
      <c r="A38" s="141" t="s">
        <v>70</v>
      </c>
      <c r="B38" s="22" t="s">
        <v>229</v>
      </c>
      <c r="C38" s="22" t="s">
        <v>230</v>
      </c>
      <c r="D38" s="22" t="s">
        <v>87</v>
      </c>
      <c r="E38" s="22" t="s">
        <v>153</v>
      </c>
      <c r="F38" s="22" t="s">
        <v>246</v>
      </c>
      <c r="G38" s="22" t="s">
        <v>247</v>
      </c>
      <c r="H38" s="24">
        <v>4800</v>
      </c>
      <c r="I38" s="24">
        <v>4800</v>
      </c>
      <c r="J38" s="24"/>
      <c r="K38" s="24"/>
      <c r="L38" s="24">
        <v>4800</v>
      </c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ht="21" customHeight="1" spans="1:23">
      <c r="A39" s="141" t="s">
        <v>70</v>
      </c>
      <c r="B39" s="22" t="s">
        <v>229</v>
      </c>
      <c r="C39" s="22" t="s">
        <v>230</v>
      </c>
      <c r="D39" s="22" t="s">
        <v>87</v>
      </c>
      <c r="E39" s="22" t="s">
        <v>153</v>
      </c>
      <c r="F39" s="22" t="s">
        <v>248</v>
      </c>
      <c r="G39" s="22" t="s">
        <v>249</v>
      </c>
      <c r="H39" s="24">
        <v>40000</v>
      </c>
      <c r="I39" s="24">
        <v>40000</v>
      </c>
      <c r="J39" s="24"/>
      <c r="K39" s="24"/>
      <c r="L39" s="24">
        <v>40000</v>
      </c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ht="21" customHeight="1" spans="1:23">
      <c r="A40" s="141" t="s">
        <v>70</v>
      </c>
      <c r="B40" s="22" t="s">
        <v>250</v>
      </c>
      <c r="C40" s="22" t="s">
        <v>251</v>
      </c>
      <c r="D40" s="22" t="s">
        <v>87</v>
      </c>
      <c r="E40" s="22" t="s">
        <v>153</v>
      </c>
      <c r="F40" s="22" t="s">
        <v>252</v>
      </c>
      <c r="G40" s="22" t="s">
        <v>251</v>
      </c>
      <c r="H40" s="24">
        <v>178673.62</v>
      </c>
      <c r="I40" s="24">
        <v>178673.62</v>
      </c>
      <c r="J40" s="24"/>
      <c r="K40" s="24"/>
      <c r="L40" s="24">
        <v>178673.62</v>
      </c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ht="21" customHeight="1" spans="1:23">
      <c r="A41" s="141" t="s">
        <v>70</v>
      </c>
      <c r="B41" s="22" t="s">
        <v>253</v>
      </c>
      <c r="C41" s="22" t="s">
        <v>254</v>
      </c>
      <c r="D41" s="22" t="s">
        <v>87</v>
      </c>
      <c r="E41" s="22" t="s">
        <v>153</v>
      </c>
      <c r="F41" s="22" t="s">
        <v>255</v>
      </c>
      <c r="G41" s="22" t="s">
        <v>254</v>
      </c>
      <c r="H41" s="24">
        <v>80000</v>
      </c>
      <c r="I41" s="24">
        <v>80000</v>
      </c>
      <c r="J41" s="24"/>
      <c r="K41" s="24"/>
      <c r="L41" s="24">
        <v>80000</v>
      </c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</row>
    <row r="42" ht="21" customHeight="1" spans="1:23">
      <c r="A42" s="141" t="s">
        <v>70</v>
      </c>
      <c r="B42" s="22" t="s">
        <v>256</v>
      </c>
      <c r="C42" s="22" t="s">
        <v>257</v>
      </c>
      <c r="D42" s="22" t="s">
        <v>87</v>
      </c>
      <c r="E42" s="22" t="s">
        <v>153</v>
      </c>
      <c r="F42" s="22" t="s">
        <v>258</v>
      </c>
      <c r="G42" s="22" t="s">
        <v>259</v>
      </c>
      <c r="H42" s="24">
        <v>795600</v>
      </c>
      <c r="I42" s="24">
        <v>795600</v>
      </c>
      <c r="J42" s="24"/>
      <c r="K42" s="24"/>
      <c r="L42" s="24">
        <v>795600</v>
      </c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</row>
    <row r="43" ht="21" customHeight="1" spans="1:23">
      <c r="A43" s="141" t="s">
        <v>70</v>
      </c>
      <c r="B43" s="22" t="s">
        <v>260</v>
      </c>
      <c r="C43" s="22" t="s">
        <v>261</v>
      </c>
      <c r="D43" s="22" t="s">
        <v>93</v>
      </c>
      <c r="E43" s="22" t="s">
        <v>157</v>
      </c>
      <c r="F43" s="22" t="s">
        <v>262</v>
      </c>
      <c r="G43" s="22" t="s">
        <v>263</v>
      </c>
      <c r="H43" s="24">
        <v>7890</v>
      </c>
      <c r="I43" s="24">
        <v>7890</v>
      </c>
      <c r="J43" s="24"/>
      <c r="K43" s="24"/>
      <c r="L43" s="24">
        <v>7890</v>
      </c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</row>
    <row r="44" ht="21" customHeight="1" spans="1:23">
      <c r="A44" s="141" t="s">
        <v>70</v>
      </c>
      <c r="B44" s="22" t="s">
        <v>260</v>
      </c>
      <c r="C44" s="22" t="s">
        <v>261</v>
      </c>
      <c r="D44" s="22" t="s">
        <v>93</v>
      </c>
      <c r="E44" s="22" t="s">
        <v>157</v>
      </c>
      <c r="F44" s="22" t="s">
        <v>262</v>
      </c>
      <c r="G44" s="22" t="s">
        <v>263</v>
      </c>
      <c r="H44" s="24">
        <v>152940</v>
      </c>
      <c r="I44" s="24">
        <v>152940</v>
      </c>
      <c r="J44" s="24"/>
      <c r="K44" s="24"/>
      <c r="L44" s="24">
        <v>152940</v>
      </c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</row>
    <row r="45" ht="21" customHeight="1" spans="1:23">
      <c r="A45" s="141" t="s">
        <v>70</v>
      </c>
      <c r="B45" s="22" t="s">
        <v>260</v>
      </c>
      <c r="C45" s="22" t="s">
        <v>261</v>
      </c>
      <c r="D45" s="22" t="s">
        <v>93</v>
      </c>
      <c r="E45" s="22" t="s">
        <v>157</v>
      </c>
      <c r="F45" s="22" t="s">
        <v>264</v>
      </c>
      <c r="G45" s="22" t="s">
        <v>265</v>
      </c>
      <c r="H45" s="24">
        <v>369932.4</v>
      </c>
      <c r="I45" s="24">
        <v>369932.4</v>
      </c>
      <c r="J45" s="24"/>
      <c r="K45" s="24"/>
      <c r="L45" s="24">
        <v>369932.4</v>
      </c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</row>
    <row r="46" ht="21" customHeight="1" spans="1:23">
      <c r="A46" s="141" t="s">
        <v>70</v>
      </c>
      <c r="B46" s="22" t="s">
        <v>266</v>
      </c>
      <c r="C46" s="22" t="s">
        <v>267</v>
      </c>
      <c r="D46" s="22" t="s">
        <v>87</v>
      </c>
      <c r="E46" s="22" t="s">
        <v>153</v>
      </c>
      <c r="F46" s="22" t="s">
        <v>268</v>
      </c>
      <c r="G46" s="22" t="s">
        <v>269</v>
      </c>
      <c r="H46" s="24">
        <v>5097.6</v>
      </c>
      <c r="I46" s="24">
        <v>5097.6</v>
      </c>
      <c r="J46" s="24"/>
      <c r="K46" s="24"/>
      <c r="L46" s="24">
        <v>5097.6</v>
      </c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</row>
    <row r="47" ht="21" customHeight="1" spans="1:23">
      <c r="A47" s="141" t="s">
        <v>70</v>
      </c>
      <c r="B47" s="22" t="s">
        <v>211</v>
      </c>
      <c r="C47" s="22" t="s">
        <v>212</v>
      </c>
      <c r="D47" s="22" t="s">
        <v>98</v>
      </c>
      <c r="E47" s="22" t="s">
        <v>160</v>
      </c>
      <c r="F47" s="22" t="s">
        <v>270</v>
      </c>
      <c r="G47" s="22" t="s">
        <v>271</v>
      </c>
      <c r="H47" s="24">
        <v>8400</v>
      </c>
      <c r="I47" s="24">
        <v>8400</v>
      </c>
      <c r="J47" s="24"/>
      <c r="K47" s="24"/>
      <c r="L47" s="24">
        <v>8400</v>
      </c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</row>
    <row r="48" ht="21" customHeight="1" spans="1:23">
      <c r="A48" s="141" t="s">
        <v>70</v>
      </c>
      <c r="B48" s="22" t="s">
        <v>272</v>
      </c>
      <c r="C48" s="22" t="s">
        <v>273</v>
      </c>
      <c r="D48" s="22" t="s">
        <v>87</v>
      </c>
      <c r="E48" s="22" t="s">
        <v>153</v>
      </c>
      <c r="F48" s="22" t="s">
        <v>258</v>
      </c>
      <c r="G48" s="22" t="s">
        <v>259</v>
      </c>
      <c r="H48" s="24">
        <v>20000</v>
      </c>
      <c r="I48" s="24">
        <v>20000</v>
      </c>
      <c r="J48" s="24"/>
      <c r="K48" s="24"/>
      <c r="L48" s="24">
        <v>20000</v>
      </c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</row>
    <row r="49" ht="21" customHeight="1" spans="1:23">
      <c r="A49" s="37" t="s">
        <v>105</v>
      </c>
      <c r="B49" s="142"/>
      <c r="C49" s="142"/>
      <c r="D49" s="142"/>
      <c r="E49" s="142"/>
      <c r="F49" s="142"/>
      <c r="G49" s="143"/>
      <c r="H49" s="24">
        <v>18412426.15</v>
      </c>
      <c r="I49" s="24">
        <v>18412426.15</v>
      </c>
      <c r="J49" s="24"/>
      <c r="K49" s="24"/>
      <c r="L49" s="24">
        <v>18412426.15</v>
      </c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</row>
  </sheetData>
  <mergeCells count="30">
    <mergeCell ref="A3:W3"/>
    <mergeCell ref="A4:G4"/>
    <mergeCell ref="H5:W5"/>
    <mergeCell ref="I6:M6"/>
    <mergeCell ref="N6:P6"/>
    <mergeCell ref="R6:W6"/>
    <mergeCell ref="A49:G49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2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42" t="s">
        <v>274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"单位名称："&amp;"中国共产党耿马傣族佤族自治县纪律检查委员会"</f>
        <v>单位名称：中国共产党耿马傣族佤族自治县纪律检查委员会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42" t="s">
        <v>166</v>
      </c>
    </row>
    <row r="5" ht="18.75" customHeight="1" spans="1:23">
      <c r="A5" s="11" t="s">
        <v>275</v>
      </c>
      <c r="B5" s="12" t="s">
        <v>175</v>
      </c>
      <c r="C5" s="11" t="s">
        <v>176</v>
      </c>
      <c r="D5" s="11" t="s">
        <v>276</v>
      </c>
      <c r="E5" s="12" t="s">
        <v>177</v>
      </c>
      <c r="F5" s="12" t="s">
        <v>178</v>
      </c>
      <c r="G5" s="12" t="s">
        <v>277</v>
      </c>
      <c r="H5" s="12" t="s">
        <v>278</v>
      </c>
      <c r="I5" s="33" t="s">
        <v>55</v>
      </c>
      <c r="J5" s="13" t="s">
        <v>279</v>
      </c>
      <c r="K5" s="14"/>
      <c r="L5" s="14"/>
      <c r="M5" s="15"/>
      <c r="N5" s="13" t="s">
        <v>183</v>
      </c>
      <c r="O5" s="14"/>
      <c r="P5" s="15"/>
      <c r="Q5" s="12" t="s">
        <v>61</v>
      </c>
      <c r="R5" s="13" t="s">
        <v>78</v>
      </c>
      <c r="S5" s="14"/>
      <c r="T5" s="14"/>
      <c r="U5" s="14"/>
      <c r="V5" s="14"/>
      <c r="W5" s="15"/>
    </row>
    <row r="6" ht="18.75" customHeight="1" spans="1:23">
      <c r="A6" s="16"/>
      <c r="B6" s="34"/>
      <c r="C6" s="16"/>
      <c r="D6" s="16"/>
      <c r="E6" s="17"/>
      <c r="F6" s="17"/>
      <c r="G6" s="17"/>
      <c r="H6" s="17"/>
      <c r="I6" s="34"/>
      <c r="J6" s="130" t="s">
        <v>58</v>
      </c>
      <c r="K6" s="131"/>
      <c r="L6" s="12" t="s">
        <v>59</v>
      </c>
      <c r="M6" s="12" t="s">
        <v>60</v>
      </c>
      <c r="N6" s="12" t="s">
        <v>58</v>
      </c>
      <c r="O6" s="12" t="s">
        <v>59</v>
      </c>
      <c r="P6" s="12" t="s">
        <v>60</v>
      </c>
      <c r="Q6" s="17"/>
      <c r="R6" s="12" t="s">
        <v>57</v>
      </c>
      <c r="S6" s="11" t="s">
        <v>64</v>
      </c>
      <c r="T6" s="11" t="s">
        <v>189</v>
      </c>
      <c r="U6" s="11" t="s">
        <v>66</v>
      </c>
      <c r="V6" s="11" t="s">
        <v>67</v>
      </c>
      <c r="W6" s="11" t="s">
        <v>68</v>
      </c>
    </row>
    <row r="7" ht="18.75" customHeight="1" spans="1:23">
      <c r="A7" s="34"/>
      <c r="B7" s="34"/>
      <c r="C7" s="34"/>
      <c r="D7" s="34"/>
      <c r="E7" s="34"/>
      <c r="F7" s="34"/>
      <c r="G7" s="34"/>
      <c r="H7" s="34"/>
      <c r="I7" s="34"/>
      <c r="J7" s="132" t="s">
        <v>57</v>
      </c>
      <c r="K7" s="102"/>
      <c r="L7" s="34"/>
      <c r="M7" s="34"/>
      <c r="N7" s="34"/>
      <c r="O7" s="34"/>
      <c r="P7" s="34"/>
      <c r="Q7" s="34"/>
      <c r="R7" s="34"/>
      <c r="S7" s="133"/>
      <c r="T7" s="133"/>
      <c r="U7" s="133"/>
      <c r="V7" s="133"/>
      <c r="W7" s="133"/>
    </row>
    <row r="8" ht="18.75" customHeight="1" spans="1:23">
      <c r="A8" s="18"/>
      <c r="B8" s="35"/>
      <c r="C8" s="18"/>
      <c r="D8" s="18"/>
      <c r="E8" s="19"/>
      <c r="F8" s="19"/>
      <c r="G8" s="19"/>
      <c r="H8" s="19"/>
      <c r="I8" s="35"/>
      <c r="J8" s="49" t="s">
        <v>57</v>
      </c>
      <c r="K8" s="49" t="s">
        <v>280</v>
      </c>
      <c r="L8" s="19"/>
      <c r="M8" s="19"/>
      <c r="N8" s="19"/>
      <c r="O8" s="19"/>
      <c r="P8" s="19"/>
      <c r="Q8" s="19"/>
      <c r="R8" s="19"/>
      <c r="S8" s="19"/>
      <c r="T8" s="19"/>
      <c r="U8" s="35"/>
      <c r="V8" s="19"/>
      <c r="W8" s="19"/>
    </row>
    <row r="9" ht="18.75" customHeight="1" spans="1:23">
      <c r="A9" s="128">
        <v>1</v>
      </c>
      <c r="B9" s="128">
        <v>2</v>
      </c>
      <c r="C9" s="128">
        <v>3</v>
      </c>
      <c r="D9" s="128">
        <v>4</v>
      </c>
      <c r="E9" s="128">
        <v>5</v>
      </c>
      <c r="F9" s="128">
        <v>6</v>
      </c>
      <c r="G9" s="128">
        <v>7</v>
      </c>
      <c r="H9" s="128">
        <v>8</v>
      </c>
      <c r="I9" s="128">
        <v>9</v>
      </c>
      <c r="J9" s="128">
        <v>10</v>
      </c>
      <c r="K9" s="128">
        <v>11</v>
      </c>
      <c r="L9" s="128">
        <v>12</v>
      </c>
      <c r="M9" s="128">
        <v>13</v>
      </c>
      <c r="N9" s="128">
        <v>14</v>
      </c>
      <c r="O9" s="128">
        <v>15</v>
      </c>
      <c r="P9" s="128">
        <v>16</v>
      </c>
      <c r="Q9" s="128">
        <v>17</v>
      </c>
      <c r="R9" s="128">
        <v>18</v>
      </c>
      <c r="S9" s="128">
        <v>19</v>
      </c>
      <c r="T9" s="128">
        <v>20</v>
      </c>
      <c r="U9" s="128">
        <v>21</v>
      </c>
      <c r="V9" s="128">
        <v>22</v>
      </c>
      <c r="W9" s="128">
        <v>23</v>
      </c>
    </row>
    <row r="10" ht="18.75" customHeight="1" spans="1:23">
      <c r="A10" s="22"/>
      <c r="B10" s="22"/>
      <c r="C10" s="22" t="s">
        <v>281</v>
      </c>
      <c r="D10" s="22"/>
      <c r="E10" s="22"/>
      <c r="F10" s="22"/>
      <c r="G10" s="22"/>
      <c r="H10" s="22"/>
      <c r="I10" s="24">
        <v>4200</v>
      </c>
      <c r="J10" s="24">
        <v>4200</v>
      </c>
      <c r="K10" s="24">
        <v>4200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18.75" customHeight="1" spans="1:23">
      <c r="A11" s="129" t="s">
        <v>282</v>
      </c>
      <c r="B11" s="129" t="s">
        <v>283</v>
      </c>
      <c r="C11" s="22" t="s">
        <v>281</v>
      </c>
      <c r="D11" s="129" t="s">
        <v>70</v>
      </c>
      <c r="E11" s="129" t="s">
        <v>89</v>
      </c>
      <c r="F11" s="129" t="s">
        <v>155</v>
      </c>
      <c r="G11" s="129" t="s">
        <v>268</v>
      </c>
      <c r="H11" s="129" t="s">
        <v>269</v>
      </c>
      <c r="I11" s="24">
        <v>4200</v>
      </c>
      <c r="J11" s="24">
        <v>4200</v>
      </c>
      <c r="K11" s="24">
        <v>4200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18.75" customHeight="1" spans="1:23">
      <c r="A12" s="26"/>
      <c r="B12" s="26"/>
      <c r="C12" s="22" t="s">
        <v>284</v>
      </c>
      <c r="D12" s="26"/>
      <c r="E12" s="26"/>
      <c r="F12" s="26"/>
      <c r="G12" s="26"/>
      <c r="H12" s="26"/>
      <c r="I12" s="24">
        <v>100000</v>
      </c>
      <c r="J12" s="24">
        <v>100000</v>
      </c>
      <c r="K12" s="24">
        <v>100000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18.75" customHeight="1" spans="1:23">
      <c r="A13" s="129" t="s">
        <v>285</v>
      </c>
      <c r="B13" s="129" t="s">
        <v>286</v>
      </c>
      <c r="C13" s="22" t="s">
        <v>284</v>
      </c>
      <c r="D13" s="129" t="s">
        <v>70</v>
      </c>
      <c r="E13" s="129" t="s">
        <v>88</v>
      </c>
      <c r="F13" s="129" t="s">
        <v>154</v>
      </c>
      <c r="G13" s="129" t="s">
        <v>231</v>
      </c>
      <c r="H13" s="129" t="s">
        <v>232</v>
      </c>
      <c r="I13" s="24">
        <v>50000</v>
      </c>
      <c r="J13" s="24">
        <v>50000</v>
      </c>
      <c r="K13" s="24">
        <v>50000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18.75" customHeight="1" spans="1:23">
      <c r="A14" s="129" t="s">
        <v>285</v>
      </c>
      <c r="B14" s="129" t="s">
        <v>286</v>
      </c>
      <c r="C14" s="22" t="s">
        <v>284</v>
      </c>
      <c r="D14" s="129" t="s">
        <v>70</v>
      </c>
      <c r="E14" s="129" t="s">
        <v>88</v>
      </c>
      <c r="F14" s="129" t="s">
        <v>154</v>
      </c>
      <c r="G14" s="129" t="s">
        <v>248</v>
      </c>
      <c r="H14" s="129" t="s">
        <v>249</v>
      </c>
      <c r="I14" s="24">
        <v>50000</v>
      </c>
      <c r="J14" s="24">
        <v>50000</v>
      </c>
      <c r="K14" s="24">
        <v>50000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18.75" customHeight="1" spans="1:23">
      <c r="A15" s="26"/>
      <c r="B15" s="26"/>
      <c r="C15" s="22" t="s">
        <v>287</v>
      </c>
      <c r="D15" s="26"/>
      <c r="E15" s="26"/>
      <c r="F15" s="26"/>
      <c r="G15" s="26"/>
      <c r="H15" s="26"/>
      <c r="I15" s="24">
        <v>1702.68</v>
      </c>
      <c r="J15" s="24"/>
      <c r="K15" s="24"/>
      <c r="L15" s="24"/>
      <c r="M15" s="24"/>
      <c r="N15" s="24"/>
      <c r="O15" s="24"/>
      <c r="P15" s="24"/>
      <c r="Q15" s="24"/>
      <c r="R15" s="24">
        <v>1702.68</v>
      </c>
      <c r="S15" s="24"/>
      <c r="T15" s="24"/>
      <c r="U15" s="24"/>
      <c r="V15" s="24"/>
      <c r="W15" s="24">
        <v>1702.68</v>
      </c>
    </row>
    <row r="16" ht="18.75" customHeight="1" spans="1:23">
      <c r="A16" s="129" t="s">
        <v>282</v>
      </c>
      <c r="B16" s="129" t="s">
        <v>288</v>
      </c>
      <c r="C16" s="22" t="s">
        <v>287</v>
      </c>
      <c r="D16" s="129" t="s">
        <v>70</v>
      </c>
      <c r="E16" s="129" t="s">
        <v>89</v>
      </c>
      <c r="F16" s="129" t="s">
        <v>155</v>
      </c>
      <c r="G16" s="129" t="s">
        <v>231</v>
      </c>
      <c r="H16" s="129" t="s">
        <v>232</v>
      </c>
      <c r="I16" s="24">
        <v>1702.68</v>
      </c>
      <c r="J16" s="24"/>
      <c r="K16" s="24"/>
      <c r="L16" s="24"/>
      <c r="M16" s="24"/>
      <c r="N16" s="24"/>
      <c r="O16" s="24"/>
      <c r="P16" s="24"/>
      <c r="Q16" s="24"/>
      <c r="R16" s="24">
        <v>1702.68</v>
      </c>
      <c r="S16" s="24"/>
      <c r="T16" s="24"/>
      <c r="U16" s="24"/>
      <c r="V16" s="24"/>
      <c r="W16" s="24">
        <v>1702.68</v>
      </c>
    </row>
    <row r="17" ht="18.75" customHeight="1" spans="1:23">
      <c r="A17" s="26"/>
      <c r="B17" s="26"/>
      <c r="C17" s="22" t="s">
        <v>289</v>
      </c>
      <c r="D17" s="26"/>
      <c r="E17" s="26"/>
      <c r="F17" s="26"/>
      <c r="G17" s="26"/>
      <c r="H17" s="26"/>
      <c r="I17" s="24">
        <v>20000</v>
      </c>
      <c r="J17" s="24">
        <v>20000</v>
      </c>
      <c r="K17" s="24">
        <v>20000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18.75" customHeight="1" spans="1:23">
      <c r="A18" s="129" t="s">
        <v>285</v>
      </c>
      <c r="B18" s="129" t="s">
        <v>290</v>
      </c>
      <c r="C18" s="22" t="s">
        <v>289</v>
      </c>
      <c r="D18" s="129" t="s">
        <v>70</v>
      </c>
      <c r="E18" s="129" t="s">
        <v>88</v>
      </c>
      <c r="F18" s="129" t="s">
        <v>154</v>
      </c>
      <c r="G18" s="129" t="s">
        <v>291</v>
      </c>
      <c r="H18" s="129" t="s">
        <v>292</v>
      </c>
      <c r="I18" s="24">
        <v>20000</v>
      </c>
      <c r="J18" s="24">
        <v>20000</v>
      </c>
      <c r="K18" s="24">
        <v>20000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18.75" customHeight="1" spans="1:23">
      <c r="A19" s="26"/>
      <c r="B19" s="26"/>
      <c r="C19" s="22" t="s">
        <v>293</v>
      </c>
      <c r="D19" s="26"/>
      <c r="E19" s="26"/>
      <c r="F19" s="26"/>
      <c r="G19" s="26"/>
      <c r="H19" s="26"/>
      <c r="I19" s="24">
        <v>200000</v>
      </c>
      <c r="J19" s="24">
        <v>200000</v>
      </c>
      <c r="K19" s="24">
        <v>200000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18.75" customHeight="1" spans="1:23">
      <c r="A20" s="129" t="s">
        <v>285</v>
      </c>
      <c r="B20" s="129" t="s">
        <v>294</v>
      </c>
      <c r="C20" s="22" t="s">
        <v>293</v>
      </c>
      <c r="D20" s="129" t="s">
        <v>70</v>
      </c>
      <c r="E20" s="129" t="s">
        <v>88</v>
      </c>
      <c r="F20" s="129" t="s">
        <v>154</v>
      </c>
      <c r="G20" s="129" t="s">
        <v>231</v>
      </c>
      <c r="H20" s="129" t="s">
        <v>232</v>
      </c>
      <c r="I20" s="24">
        <v>100000</v>
      </c>
      <c r="J20" s="24">
        <v>100000</v>
      </c>
      <c r="K20" s="24">
        <v>100000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18.75" customHeight="1" spans="1:23">
      <c r="A21" s="129" t="s">
        <v>285</v>
      </c>
      <c r="B21" s="129" t="s">
        <v>294</v>
      </c>
      <c r="C21" s="22" t="s">
        <v>293</v>
      </c>
      <c r="D21" s="129" t="s">
        <v>70</v>
      </c>
      <c r="E21" s="129" t="s">
        <v>88</v>
      </c>
      <c r="F21" s="129" t="s">
        <v>154</v>
      </c>
      <c r="G21" s="129" t="s">
        <v>248</v>
      </c>
      <c r="H21" s="129" t="s">
        <v>249</v>
      </c>
      <c r="I21" s="24">
        <v>100000</v>
      </c>
      <c r="J21" s="24">
        <v>100000</v>
      </c>
      <c r="K21" s="24">
        <v>100000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18.75" customHeight="1" spans="1:23">
      <c r="A22" s="37" t="s">
        <v>105</v>
      </c>
      <c r="B22" s="38"/>
      <c r="C22" s="38"/>
      <c r="D22" s="38"/>
      <c r="E22" s="38"/>
      <c r="F22" s="38"/>
      <c r="G22" s="38"/>
      <c r="H22" s="39"/>
      <c r="I22" s="24">
        <v>325902.68</v>
      </c>
      <c r="J22" s="24">
        <v>324200</v>
      </c>
      <c r="K22" s="24">
        <v>324200</v>
      </c>
      <c r="L22" s="24"/>
      <c r="M22" s="24"/>
      <c r="N22" s="24"/>
      <c r="O22" s="24"/>
      <c r="P22" s="24"/>
      <c r="Q22" s="24"/>
      <c r="R22" s="24">
        <v>1702.68</v>
      </c>
      <c r="S22" s="24"/>
      <c r="T22" s="24"/>
      <c r="U22" s="24"/>
      <c r="V22" s="24"/>
      <c r="W22" s="24">
        <v>1702.68</v>
      </c>
    </row>
  </sheetData>
  <mergeCells count="28">
    <mergeCell ref="A3:W3"/>
    <mergeCell ref="A4:H4"/>
    <mergeCell ref="J5:M5"/>
    <mergeCell ref="N5:P5"/>
    <mergeCell ref="R5:W5"/>
    <mergeCell ref="A22:H2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44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94" t="s">
        <v>295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55"/>
      <c r="G3" s="7"/>
      <c r="H3" s="55"/>
      <c r="I3" s="55"/>
      <c r="J3" s="7"/>
    </row>
    <row r="4" ht="18.75" customHeight="1" spans="1:8">
      <c r="A4" s="8" t="str">
        <f>"单位名称："&amp;"中国共产党耿马傣族佤族自治县纪律检查委员会"</f>
        <v>单位名称：中国共产党耿马傣族佤族自治县纪律检查委员会</v>
      </c>
      <c r="B4" s="4"/>
      <c r="C4" s="4"/>
      <c r="D4" s="4"/>
      <c r="E4" s="4"/>
      <c r="F4" s="56"/>
      <c r="G4" s="4"/>
      <c r="H4" s="56"/>
    </row>
    <row r="5" ht="18.75" customHeight="1" spans="1:10">
      <c r="A5" s="49" t="s">
        <v>296</v>
      </c>
      <c r="B5" s="49" t="s">
        <v>297</v>
      </c>
      <c r="C5" s="49" t="s">
        <v>298</v>
      </c>
      <c r="D5" s="49" t="s">
        <v>299</v>
      </c>
      <c r="E5" s="49" t="s">
        <v>300</v>
      </c>
      <c r="F5" s="57" t="s">
        <v>301</v>
      </c>
      <c r="G5" s="49" t="s">
        <v>302</v>
      </c>
      <c r="H5" s="57" t="s">
        <v>303</v>
      </c>
      <c r="I5" s="57" t="s">
        <v>304</v>
      </c>
      <c r="J5" s="49" t="s">
        <v>305</v>
      </c>
    </row>
    <row r="6" ht="18.75" customHeight="1" spans="1:10">
      <c r="A6" s="125">
        <v>1</v>
      </c>
      <c r="B6" s="125">
        <v>2</v>
      </c>
      <c r="C6" s="125">
        <v>3</v>
      </c>
      <c r="D6" s="125">
        <v>4</v>
      </c>
      <c r="E6" s="125">
        <v>5</v>
      </c>
      <c r="F6" s="125">
        <v>6</v>
      </c>
      <c r="G6" s="125">
        <v>7</v>
      </c>
      <c r="H6" s="125">
        <v>8</v>
      </c>
      <c r="I6" s="125">
        <v>9</v>
      </c>
      <c r="J6" s="125">
        <v>10</v>
      </c>
    </row>
    <row r="7" ht="18.75" customHeight="1" spans="1:10">
      <c r="A7" s="36" t="s">
        <v>70</v>
      </c>
      <c r="B7" s="50"/>
      <c r="C7" s="50"/>
      <c r="D7" s="50"/>
      <c r="E7" s="58"/>
      <c r="F7" s="59"/>
      <c r="G7" s="58"/>
      <c r="H7" s="59"/>
      <c r="I7" s="59"/>
      <c r="J7" s="58"/>
    </row>
    <row r="8" ht="18.75" customHeight="1" spans="1:10">
      <c r="A8" s="126" t="s">
        <v>70</v>
      </c>
      <c r="B8" s="22"/>
      <c r="C8" s="22"/>
      <c r="D8" s="22"/>
      <c r="E8" s="36"/>
      <c r="F8" s="22"/>
      <c r="G8" s="36"/>
      <c r="H8" s="22"/>
      <c r="I8" s="22"/>
      <c r="J8" s="36"/>
    </row>
    <row r="9" ht="18.75" customHeight="1" spans="1:10">
      <c r="A9" s="215" t="s">
        <v>281</v>
      </c>
      <c r="B9" s="22" t="s">
        <v>306</v>
      </c>
      <c r="C9" s="22" t="s">
        <v>307</v>
      </c>
      <c r="D9" s="22" t="s">
        <v>308</v>
      </c>
      <c r="E9" s="36" t="s">
        <v>309</v>
      </c>
      <c r="F9" s="22" t="s">
        <v>310</v>
      </c>
      <c r="G9" s="36" t="s">
        <v>311</v>
      </c>
      <c r="H9" s="22" t="s">
        <v>312</v>
      </c>
      <c r="I9" s="22" t="s">
        <v>313</v>
      </c>
      <c r="J9" s="36" t="s">
        <v>314</v>
      </c>
    </row>
    <row r="10" ht="18.75" customHeight="1" spans="1:10">
      <c r="A10" s="215" t="s">
        <v>281</v>
      </c>
      <c r="B10" s="22" t="s">
        <v>306</v>
      </c>
      <c r="C10" s="22" t="s">
        <v>307</v>
      </c>
      <c r="D10" s="22" t="s">
        <v>315</v>
      </c>
      <c r="E10" s="36" t="s">
        <v>316</v>
      </c>
      <c r="F10" s="22" t="s">
        <v>310</v>
      </c>
      <c r="G10" s="36" t="s">
        <v>317</v>
      </c>
      <c r="H10" s="22" t="s">
        <v>318</v>
      </c>
      <c r="I10" s="22" t="s">
        <v>313</v>
      </c>
      <c r="J10" s="36" t="s">
        <v>319</v>
      </c>
    </row>
    <row r="11" ht="18.75" customHeight="1" spans="1:10">
      <c r="A11" s="215" t="s">
        <v>281</v>
      </c>
      <c r="B11" s="22" t="s">
        <v>306</v>
      </c>
      <c r="C11" s="22" t="s">
        <v>307</v>
      </c>
      <c r="D11" s="22" t="s">
        <v>320</v>
      </c>
      <c r="E11" s="36" t="s">
        <v>321</v>
      </c>
      <c r="F11" s="22" t="s">
        <v>310</v>
      </c>
      <c r="G11" s="36" t="s">
        <v>317</v>
      </c>
      <c r="H11" s="22" t="s">
        <v>318</v>
      </c>
      <c r="I11" s="22" t="s">
        <v>313</v>
      </c>
      <c r="J11" s="36" t="s">
        <v>322</v>
      </c>
    </row>
    <row r="12" ht="18.75" customHeight="1" spans="1:10">
      <c r="A12" s="215" t="s">
        <v>281</v>
      </c>
      <c r="B12" s="22" t="s">
        <v>306</v>
      </c>
      <c r="C12" s="22" t="s">
        <v>307</v>
      </c>
      <c r="D12" s="22" t="s">
        <v>323</v>
      </c>
      <c r="E12" s="36" t="s">
        <v>324</v>
      </c>
      <c r="F12" s="22" t="s">
        <v>325</v>
      </c>
      <c r="G12" s="36" t="s">
        <v>326</v>
      </c>
      <c r="H12" s="22" t="s">
        <v>327</v>
      </c>
      <c r="I12" s="22" t="s">
        <v>313</v>
      </c>
      <c r="J12" s="36" t="s">
        <v>328</v>
      </c>
    </row>
    <row r="13" ht="18.75" customHeight="1" spans="1:10">
      <c r="A13" s="215" t="s">
        <v>281</v>
      </c>
      <c r="B13" s="22" t="s">
        <v>306</v>
      </c>
      <c r="C13" s="22" t="s">
        <v>329</v>
      </c>
      <c r="D13" s="22" t="s">
        <v>330</v>
      </c>
      <c r="E13" s="36" t="s">
        <v>331</v>
      </c>
      <c r="F13" s="22" t="s">
        <v>332</v>
      </c>
      <c r="G13" s="36" t="s">
        <v>333</v>
      </c>
      <c r="H13" s="22" t="s">
        <v>318</v>
      </c>
      <c r="I13" s="22" t="s">
        <v>313</v>
      </c>
      <c r="J13" s="36" t="s">
        <v>334</v>
      </c>
    </row>
    <row r="14" ht="18.75" customHeight="1" spans="1:10">
      <c r="A14" s="215" t="s">
        <v>281</v>
      </c>
      <c r="B14" s="22" t="s">
        <v>306</v>
      </c>
      <c r="C14" s="22" t="s">
        <v>335</v>
      </c>
      <c r="D14" s="22" t="s">
        <v>336</v>
      </c>
      <c r="E14" s="36" t="s">
        <v>337</v>
      </c>
      <c r="F14" s="22" t="s">
        <v>332</v>
      </c>
      <c r="G14" s="36" t="s">
        <v>338</v>
      </c>
      <c r="H14" s="22" t="s">
        <v>318</v>
      </c>
      <c r="I14" s="22" t="s">
        <v>313</v>
      </c>
      <c r="J14" s="36" t="s">
        <v>339</v>
      </c>
    </row>
    <row r="15" ht="18.75" customHeight="1" spans="1:10">
      <c r="A15" s="215" t="s">
        <v>284</v>
      </c>
      <c r="B15" s="22" t="s">
        <v>340</v>
      </c>
      <c r="C15" s="22" t="s">
        <v>307</v>
      </c>
      <c r="D15" s="22" t="s">
        <v>308</v>
      </c>
      <c r="E15" s="36" t="s">
        <v>341</v>
      </c>
      <c r="F15" s="22" t="s">
        <v>332</v>
      </c>
      <c r="G15" s="36" t="s">
        <v>342</v>
      </c>
      <c r="H15" s="22" t="s">
        <v>343</v>
      </c>
      <c r="I15" s="22" t="s">
        <v>313</v>
      </c>
      <c r="J15" s="36" t="s">
        <v>344</v>
      </c>
    </row>
    <row r="16" ht="18.75" customHeight="1" spans="1:10">
      <c r="A16" s="215" t="s">
        <v>284</v>
      </c>
      <c r="B16" s="22" t="s">
        <v>340</v>
      </c>
      <c r="C16" s="22" t="s">
        <v>307</v>
      </c>
      <c r="D16" s="22" t="s">
        <v>308</v>
      </c>
      <c r="E16" s="36" t="s">
        <v>345</v>
      </c>
      <c r="F16" s="22" t="s">
        <v>332</v>
      </c>
      <c r="G16" s="36" t="s">
        <v>342</v>
      </c>
      <c r="H16" s="22" t="s">
        <v>346</v>
      </c>
      <c r="I16" s="22" t="s">
        <v>313</v>
      </c>
      <c r="J16" s="36" t="s">
        <v>347</v>
      </c>
    </row>
    <row r="17" ht="18.75" customHeight="1" spans="1:10">
      <c r="A17" s="215" t="s">
        <v>284</v>
      </c>
      <c r="B17" s="22" t="s">
        <v>340</v>
      </c>
      <c r="C17" s="22" t="s">
        <v>307</v>
      </c>
      <c r="D17" s="22" t="s">
        <v>315</v>
      </c>
      <c r="E17" s="36" t="s">
        <v>348</v>
      </c>
      <c r="F17" s="22" t="s">
        <v>332</v>
      </c>
      <c r="G17" s="36" t="s">
        <v>333</v>
      </c>
      <c r="H17" s="22" t="s">
        <v>318</v>
      </c>
      <c r="I17" s="22" t="s">
        <v>313</v>
      </c>
      <c r="J17" s="36" t="s">
        <v>349</v>
      </c>
    </row>
    <row r="18" ht="18.75" customHeight="1" spans="1:10">
      <c r="A18" s="215" t="s">
        <v>284</v>
      </c>
      <c r="B18" s="22" t="s">
        <v>340</v>
      </c>
      <c r="C18" s="22" t="s">
        <v>307</v>
      </c>
      <c r="D18" s="22" t="s">
        <v>315</v>
      </c>
      <c r="E18" s="36" t="s">
        <v>350</v>
      </c>
      <c r="F18" s="22" t="s">
        <v>332</v>
      </c>
      <c r="G18" s="36" t="s">
        <v>333</v>
      </c>
      <c r="H18" s="22" t="s">
        <v>318</v>
      </c>
      <c r="I18" s="22" t="s">
        <v>313</v>
      </c>
      <c r="J18" s="36" t="s">
        <v>351</v>
      </c>
    </row>
    <row r="19" ht="18.75" customHeight="1" spans="1:10">
      <c r="A19" s="215" t="s">
        <v>284</v>
      </c>
      <c r="B19" s="22" t="s">
        <v>340</v>
      </c>
      <c r="C19" s="22" t="s">
        <v>307</v>
      </c>
      <c r="D19" s="22" t="s">
        <v>320</v>
      </c>
      <c r="E19" s="36" t="s">
        <v>352</v>
      </c>
      <c r="F19" s="22" t="s">
        <v>332</v>
      </c>
      <c r="G19" s="36" t="s">
        <v>333</v>
      </c>
      <c r="H19" s="22" t="s">
        <v>318</v>
      </c>
      <c r="I19" s="22" t="s">
        <v>313</v>
      </c>
      <c r="J19" s="36" t="s">
        <v>353</v>
      </c>
    </row>
    <row r="20" ht="18.75" customHeight="1" spans="1:10">
      <c r="A20" s="215" t="s">
        <v>284</v>
      </c>
      <c r="B20" s="22" t="s">
        <v>340</v>
      </c>
      <c r="C20" s="22" t="s">
        <v>307</v>
      </c>
      <c r="D20" s="22" t="s">
        <v>320</v>
      </c>
      <c r="E20" s="36" t="s">
        <v>354</v>
      </c>
      <c r="F20" s="22" t="s">
        <v>332</v>
      </c>
      <c r="G20" s="36" t="s">
        <v>333</v>
      </c>
      <c r="H20" s="22" t="s">
        <v>318</v>
      </c>
      <c r="I20" s="22" t="s">
        <v>313</v>
      </c>
      <c r="J20" s="36" t="s">
        <v>355</v>
      </c>
    </row>
    <row r="21" ht="18.75" customHeight="1" spans="1:10">
      <c r="A21" s="215" t="s">
        <v>284</v>
      </c>
      <c r="B21" s="22" t="s">
        <v>340</v>
      </c>
      <c r="C21" s="22" t="s">
        <v>307</v>
      </c>
      <c r="D21" s="22" t="s">
        <v>323</v>
      </c>
      <c r="E21" s="36" t="s">
        <v>324</v>
      </c>
      <c r="F21" s="22" t="s">
        <v>325</v>
      </c>
      <c r="G21" s="36" t="s">
        <v>356</v>
      </c>
      <c r="H21" s="22" t="s">
        <v>327</v>
      </c>
      <c r="I21" s="22" t="s">
        <v>313</v>
      </c>
      <c r="J21" s="36" t="s">
        <v>328</v>
      </c>
    </row>
    <row r="22" ht="18.75" customHeight="1" spans="1:10">
      <c r="A22" s="215" t="s">
        <v>284</v>
      </c>
      <c r="B22" s="22" t="s">
        <v>340</v>
      </c>
      <c r="C22" s="22" t="s">
        <v>329</v>
      </c>
      <c r="D22" s="22" t="s">
        <v>330</v>
      </c>
      <c r="E22" s="36" t="s">
        <v>357</v>
      </c>
      <c r="F22" s="22" t="s">
        <v>310</v>
      </c>
      <c r="G22" s="36" t="s">
        <v>358</v>
      </c>
      <c r="H22" s="22"/>
      <c r="I22" s="22" t="s">
        <v>359</v>
      </c>
      <c r="J22" s="36" t="s">
        <v>360</v>
      </c>
    </row>
    <row r="23" ht="18.75" customHeight="1" spans="1:10">
      <c r="A23" s="215" t="s">
        <v>284</v>
      </c>
      <c r="B23" s="22" t="s">
        <v>340</v>
      </c>
      <c r="C23" s="22" t="s">
        <v>329</v>
      </c>
      <c r="D23" s="22" t="s">
        <v>330</v>
      </c>
      <c r="E23" s="36" t="s">
        <v>361</v>
      </c>
      <c r="F23" s="22" t="s">
        <v>310</v>
      </c>
      <c r="G23" s="36" t="s">
        <v>362</v>
      </c>
      <c r="H23" s="22"/>
      <c r="I23" s="22" t="s">
        <v>359</v>
      </c>
      <c r="J23" s="36" t="s">
        <v>363</v>
      </c>
    </row>
    <row r="24" ht="18.75" customHeight="1" spans="1:10">
      <c r="A24" s="215" t="s">
        <v>284</v>
      </c>
      <c r="B24" s="22" t="s">
        <v>340</v>
      </c>
      <c r="C24" s="22" t="s">
        <v>335</v>
      </c>
      <c r="D24" s="22" t="s">
        <v>336</v>
      </c>
      <c r="E24" s="36" t="s">
        <v>364</v>
      </c>
      <c r="F24" s="22" t="s">
        <v>332</v>
      </c>
      <c r="G24" s="36" t="s">
        <v>338</v>
      </c>
      <c r="H24" s="22" t="s">
        <v>318</v>
      </c>
      <c r="I24" s="22" t="s">
        <v>313</v>
      </c>
      <c r="J24" s="36" t="s">
        <v>365</v>
      </c>
    </row>
    <row r="25" ht="18.75" customHeight="1" spans="1:10">
      <c r="A25" s="215" t="s">
        <v>289</v>
      </c>
      <c r="B25" s="22" t="s">
        <v>366</v>
      </c>
      <c r="C25" s="22" t="s">
        <v>307</v>
      </c>
      <c r="D25" s="22" t="s">
        <v>308</v>
      </c>
      <c r="E25" s="36" t="s">
        <v>367</v>
      </c>
      <c r="F25" s="22" t="s">
        <v>332</v>
      </c>
      <c r="G25" s="36" t="s">
        <v>146</v>
      </c>
      <c r="H25" s="22" t="s">
        <v>346</v>
      </c>
      <c r="I25" s="22" t="s">
        <v>313</v>
      </c>
      <c r="J25" s="36" t="s">
        <v>368</v>
      </c>
    </row>
    <row r="26" ht="18.75" customHeight="1" spans="1:10">
      <c r="A26" s="215" t="s">
        <v>289</v>
      </c>
      <c r="B26" s="22" t="s">
        <v>366</v>
      </c>
      <c r="C26" s="22" t="s">
        <v>307</v>
      </c>
      <c r="D26" s="22" t="s">
        <v>308</v>
      </c>
      <c r="E26" s="36" t="s">
        <v>369</v>
      </c>
      <c r="F26" s="22" t="s">
        <v>332</v>
      </c>
      <c r="G26" s="36" t="s">
        <v>370</v>
      </c>
      <c r="H26" s="22" t="s">
        <v>371</v>
      </c>
      <c r="I26" s="22" t="s">
        <v>313</v>
      </c>
      <c r="J26" s="36" t="s">
        <v>372</v>
      </c>
    </row>
    <row r="27" ht="18.75" customHeight="1" spans="1:10">
      <c r="A27" s="215" t="s">
        <v>289</v>
      </c>
      <c r="B27" s="22" t="s">
        <v>366</v>
      </c>
      <c r="C27" s="22" t="s">
        <v>307</v>
      </c>
      <c r="D27" s="22" t="s">
        <v>315</v>
      </c>
      <c r="E27" s="36" t="s">
        <v>373</v>
      </c>
      <c r="F27" s="22" t="s">
        <v>332</v>
      </c>
      <c r="G27" s="36" t="s">
        <v>333</v>
      </c>
      <c r="H27" s="22" t="s">
        <v>318</v>
      </c>
      <c r="I27" s="22" t="s">
        <v>313</v>
      </c>
      <c r="J27" s="36" t="s">
        <v>374</v>
      </c>
    </row>
    <row r="28" ht="18.75" customHeight="1" spans="1:10">
      <c r="A28" s="215" t="s">
        <v>289</v>
      </c>
      <c r="B28" s="22" t="s">
        <v>366</v>
      </c>
      <c r="C28" s="22" t="s">
        <v>307</v>
      </c>
      <c r="D28" s="22" t="s">
        <v>320</v>
      </c>
      <c r="E28" s="36" t="s">
        <v>375</v>
      </c>
      <c r="F28" s="22" t="s">
        <v>310</v>
      </c>
      <c r="G28" s="36" t="s">
        <v>376</v>
      </c>
      <c r="H28" s="22"/>
      <c r="I28" s="22" t="s">
        <v>359</v>
      </c>
      <c r="J28" s="36" t="s">
        <v>377</v>
      </c>
    </row>
    <row r="29" ht="18.75" customHeight="1" spans="1:10">
      <c r="A29" s="215" t="s">
        <v>289</v>
      </c>
      <c r="B29" s="22" t="s">
        <v>366</v>
      </c>
      <c r="C29" s="22" t="s">
        <v>307</v>
      </c>
      <c r="D29" s="22" t="s">
        <v>323</v>
      </c>
      <c r="E29" s="36" t="s">
        <v>324</v>
      </c>
      <c r="F29" s="22" t="s">
        <v>325</v>
      </c>
      <c r="G29" s="36" t="s">
        <v>378</v>
      </c>
      <c r="H29" s="22" t="s">
        <v>327</v>
      </c>
      <c r="I29" s="22" t="s">
        <v>313</v>
      </c>
      <c r="J29" s="36" t="s">
        <v>328</v>
      </c>
    </row>
    <row r="30" ht="18.75" customHeight="1" spans="1:10">
      <c r="A30" s="215" t="s">
        <v>289</v>
      </c>
      <c r="B30" s="22" t="s">
        <v>366</v>
      </c>
      <c r="C30" s="22" t="s">
        <v>329</v>
      </c>
      <c r="D30" s="22" t="s">
        <v>330</v>
      </c>
      <c r="E30" s="36" t="s">
        <v>379</v>
      </c>
      <c r="F30" s="22" t="s">
        <v>310</v>
      </c>
      <c r="G30" s="36" t="s">
        <v>362</v>
      </c>
      <c r="H30" s="22"/>
      <c r="I30" s="22" t="s">
        <v>359</v>
      </c>
      <c r="J30" s="36" t="s">
        <v>380</v>
      </c>
    </row>
    <row r="31" ht="18.75" customHeight="1" spans="1:10">
      <c r="A31" s="215" t="s">
        <v>289</v>
      </c>
      <c r="B31" s="22" t="s">
        <v>366</v>
      </c>
      <c r="C31" s="22" t="s">
        <v>329</v>
      </c>
      <c r="D31" s="22" t="s">
        <v>330</v>
      </c>
      <c r="E31" s="36" t="s">
        <v>361</v>
      </c>
      <c r="F31" s="22" t="s">
        <v>310</v>
      </c>
      <c r="G31" s="36" t="s">
        <v>362</v>
      </c>
      <c r="H31" s="22"/>
      <c r="I31" s="22" t="s">
        <v>359</v>
      </c>
      <c r="J31" s="36" t="s">
        <v>381</v>
      </c>
    </row>
    <row r="32" ht="18.75" customHeight="1" spans="1:10">
      <c r="A32" s="215" t="s">
        <v>289</v>
      </c>
      <c r="B32" s="22" t="s">
        <v>366</v>
      </c>
      <c r="C32" s="22" t="s">
        <v>335</v>
      </c>
      <c r="D32" s="22" t="s">
        <v>336</v>
      </c>
      <c r="E32" s="36" t="s">
        <v>382</v>
      </c>
      <c r="F32" s="22" t="s">
        <v>332</v>
      </c>
      <c r="G32" s="36" t="s">
        <v>338</v>
      </c>
      <c r="H32" s="22" t="s">
        <v>318</v>
      </c>
      <c r="I32" s="22" t="s">
        <v>359</v>
      </c>
      <c r="J32" s="36" t="s">
        <v>383</v>
      </c>
    </row>
    <row r="33" ht="18.75" customHeight="1" spans="1:10">
      <c r="A33" s="215" t="s">
        <v>293</v>
      </c>
      <c r="B33" s="22" t="s">
        <v>384</v>
      </c>
      <c r="C33" s="22" t="s">
        <v>307</v>
      </c>
      <c r="D33" s="22" t="s">
        <v>308</v>
      </c>
      <c r="E33" s="36" t="s">
        <v>385</v>
      </c>
      <c r="F33" s="22" t="s">
        <v>332</v>
      </c>
      <c r="G33" s="36" t="s">
        <v>317</v>
      </c>
      <c r="H33" s="22" t="s">
        <v>312</v>
      </c>
      <c r="I33" s="22" t="s">
        <v>313</v>
      </c>
      <c r="J33" s="36" t="s">
        <v>386</v>
      </c>
    </row>
    <row r="34" ht="18.75" customHeight="1" spans="1:10">
      <c r="A34" s="215" t="s">
        <v>293</v>
      </c>
      <c r="B34" s="22" t="s">
        <v>384</v>
      </c>
      <c r="C34" s="22" t="s">
        <v>307</v>
      </c>
      <c r="D34" s="22" t="s">
        <v>315</v>
      </c>
      <c r="E34" s="36" t="s">
        <v>387</v>
      </c>
      <c r="F34" s="22" t="s">
        <v>310</v>
      </c>
      <c r="G34" s="36" t="s">
        <v>317</v>
      </c>
      <c r="H34" s="22" t="s">
        <v>318</v>
      </c>
      <c r="I34" s="22" t="s">
        <v>313</v>
      </c>
      <c r="J34" s="36" t="s">
        <v>388</v>
      </c>
    </row>
    <row r="35" ht="18.75" customHeight="1" spans="1:10">
      <c r="A35" s="215" t="s">
        <v>293</v>
      </c>
      <c r="B35" s="22" t="s">
        <v>384</v>
      </c>
      <c r="C35" s="22" t="s">
        <v>307</v>
      </c>
      <c r="D35" s="22" t="s">
        <v>320</v>
      </c>
      <c r="E35" s="36" t="s">
        <v>389</v>
      </c>
      <c r="F35" s="22" t="s">
        <v>325</v>
      </c>
      <c r="G35" s="36" t="s">
        <v>390</v>
      </c>
      <c r="H35" s="22" t="s">
        <v>391</v>
      </c>
      <c r="I35" s="22" t="s">
        <v>313</v>
      </c>
      <c r="J35" s="36" t="s">
        <v>392</v>
      </c>
    </row>
    <row r="36" ht="18.75" customHeight="1" spans="1:10">
      <c r="A36" s="215" t="s">
        <v>293</v>
      </c>
      <c r="B36" s="22" t="s">
        <v>384</v>
      </c>
      <c r="C36" s="22" t="s">
        <v>307</v>
      </c>
      <c r="D36" s="22" t="s">
        <v>323</v>
      </c>
      <c r="E36" s="36" t="s">
        <v>324</v>
      </c>
      <c r="F36" s="22" t="s">
        <v>325</v>
      </c>
      <c r="G36" s="36" t="s">
        <v>393</v>
      </c>
      <c r="H36" s="22" t="s">
        <v>327</v>
      </c>
      <c r="I36" s="22" t="s">
        <v>313</v>
      </c>
      <c r="J36" s="36" t="s">
        <v>328</v>
      </c>
    </row>
    <row r="37" ht="18.75" customHeight="1" spans="1:10">
      <c r="A37" s="215" t="s">
        <v>293</v>
      </c>
      <c r="B37" s="22" t="s">
        <v>384</v>
      </c>
      <c r="C37" s="22" t="s">
        <v>329</v>
      </c>
      <c r="D37" s="22" t="s">
        <v>330</v>
      </c>
      <c r="E37" s="36" t="s">
        <v>394</v>
      </c>
      <c r="F37" s="22" t="s">
        <v>332</v>
      </c>
      <c r="G37" s="36" t="s">
        <v>333</v>
      </c>
      <c r="H37" s="22" t="s">
        <v>318</v>
      </c>
      <c r="I37" s="22" t="s">
        <v>313</v>
      </c>
      <c r="J37" s="36" t="s">
        <v>395</v>
      </c>
    </row>
    <row r="38" ht="18.75" customHeight="1" spans="1:10">
      <c r="A38" s="215" t="s">
        <v>293</v>
      </c>
      <c r="B38" s="22" t="s">
        <v>384</v>
      </c>
      <c r="C38" s="22" t="s">
        <v>335</v>
      </c>
      <c r="D38" s="22" t="s">
        <v>336</v>
      </c>
      <c r="E38" s="36" t="s">
        <v>396</v>
      </c>
      <c r="F38" s="22" t="s">
        <v>332</v>
      </c>
      <c r="G38" s="36" t="s">
        <v>338</v>
      </c>
      <c r="H38" s="22" t="s">
        <v>318</v>
      </c>
      <c r="I38" s="22" t="s">
        <v>313</v>
      </c>
      <c r="J38" s="36" t="s">
        <v>397</v>
      </c>
    </row>
    <row r="39" ht="18.75" customHeight="1" spans="1:10">
      <c r="A39" s="215" t="s">
        <v>287</v>
      </c>
      <c r="B39" s="22" t="s">
        <v>398</v>
      </c>
      <c r="C39" s="22" t="s">
        <v>307</v>
      </c>
      <c r="D39" s="22" t="s">
        <v>308</v>
      </c>
      <c r="E39" s="36" t="s">
        <v>399</v>
      </c>
      <c r="F39" s="22" t="s">
        <v>310</v>
      </c>
      <c r="G39" s="36" t="s">
        <v>400</v>
      </c>
      <c r="H39" s="22" t="s">
        <v>312</v>
      </c>
      <c r="I39" s="22" t="s">
        <v>313</v>
      </c>
      <c r="J39" s="36" t="s">
        <v>401</v>
      </c>
    </row>
    <row r="40" ht="18.75" customHeight="1" spans="1:10">
      <c r="A40" s="215" t="s">
        <v>287</v>
      </c>
      <c r="B40" s="22" t="s">
        <v>398</v>
      </c>
      <c r="C40" s="22" t="s">
        <v>307</v>
      </c>
      <c r="D40" s="22" t="s">
        <v>308</v>
      </c>
      <c r="E40" s="36" t="s">
        <v>402</v>
      </c>
      <c r="F40" s="22" t="s">
        <v>310</v>
      </c>
      <c r="G40" s="36" t="s">
        <v>403</v>
      </c>
      <c r="H40" s="22" t="s">
        <v>404</v>
      </c>
      <c r="I40" s="22" t="s">
        <v>313</v>
      </c>
      <c r="J40" s="36" t="s">
        <v>405</v>
      </c>
    </row>
    <row r="41" ht="18.75" customHeight="1" spans="1:10">
      <c r="A41" s="215" t="s">
        <v>287</v>
      </c>
      <c r="B41" s="22" t="s">
        <v>398</v>
      </c>
      <c r="C41" s="22" t="s">
        <v>329</v>
      </c>
      <c r="D41" s="22" t="s">
        <v>330</v>
      </c>
      <c r="E41" s="36" t="s">
        <v>406</v>
      </c>
      <c r="F41" s="22" t="s">
        <v>310</v>
      </c>
      <c r="G41" s="36" t="s">
        <v>407</v>
      </c>
      <c r="H41" s="22"/>
      <c r="I41" s="22" t="s">
        <v>359</v>
      </c>
      <c r="J41" s="36" t="s">
        <v>408</v>
      </c>
    </row>
    <row r="42" ht="18.75" customHeight="1" spans="1:10">
      <c r="A42" s="215" t="s">
        <v>287</v>
      </c>
      <c r="B42" s="22" t="s">
        <v>398</v>
      </c>
      <c r="C42" s="22" t="s">
        <v>329</v>
      </c>
      <c r="D42" s="22" t="s">
        <v>330</v>
      </c>
      <c r="E42" s="36" t="s">
        <v>409</v>
      </c>
      <c r="F42" s="22" t="s">
        <v>310</v>
      </c>
      <c r="G42" s="36" t="s">
        <v>410</v>
      </c>
      <c r="H42" s="22"/>
      <c r="I42" s="22" t="s">
        <v>359</v>
      </c>
      <c r="J42" s="36" t="s">
        <v>411</v>
      </c>
    </row>
    <row r="43" ht="18.75" customHeight="1" spans="1:10">
      <c r="A43" s="215" t="s">
        <v>287</v>
      </c>
      <c r="B43" s="22" t="s">
        <v>398</v>
      </c>
      <c r="C43" s="22" t="s">
        <v>335</v>
      </c>
      <c r="D43" s="22" t="s">
        <v>336</v>
      </c>
      <c r="E43" s="36" t="s">
        <v>412</v>
      </c>
      <c r="F43" s="22" t="s">
        <v>332</v>
      </c>
      <c r="G43" s="36" t="s">
        <v>333</v>
      </c>
      <c r="H43" s="22" t="s">
        <v>318</v>
      </c>
      <c r="I43" s="22" t="s">
        <v>313</v>
      </c>
      <c r="J43" s="36" t="s">
        <v>413</v>
      </c>
    </row>
    <row r="44" ht="18.75" customHeight="1" spans="1:10">
      <c r="A44" s="215" t="s">
        <v>287</v>
      </c>
      <c r="B44" s="22" t="s">
        <v>398</v>
      </c>
      <c r="C44" s="22" t="s">
        <v>335</v>
      </c>
      <c r="D44" s="22" t="s">
        <v>336</v>
      </c>
      <c r="E44" s="36" t="s">
        <v>414</v>
      </c>
      <c r="F44" s="22" t="s">
        <v>332</v>
      </c>
      <c r="G44" s="36" t="s">
        <v>333</v>
      </c>
      <c r="H44" s="22" t="s">
        <v>318</v>
      </c>
      <c r="I44" s="22" t="s">
        <v>313</v>
      </c>
      <c r="J44" s="36" t="s">
        <v>415</v>
      </c>
    </row>
  </sheetData>
  <mergeCells count="12">
    <mergeCell ref="A3:J3"/>
    <mergeCell ref="A4:H4"/>
    <mergeCell ref="A9:A14"/>
    <mergeCell ref="A15:A24"/>
    <mergeCell ref="A25:A32"/>
    <mergeCell ref="A33:A38"/>
    <mergeCell ref="A39:A44"/>
    <mergeCell ref="B9:B14"/>
    <mergeCell ref="B15:B24"/>
    <mergeCell ref="B25:B32"/>
    <mergeCell ref="B33:B38"/>
    <mergeCell ref="B39:B4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2"/>
  <sheetViews>
    <sheetView showZeros="0" workbookViewId="0">
      <pane ySplit="1" topLeftCell="A2" activePane="bottomLeft" state="frozen"/>
      <selection/>
      <selection pane="bottomLeft" activeCell="A12" sqref="$A12:$XFD12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107">
        <v>1</v>
      </c>
      <c r="B2" s="108">
        <v>0</v>
      </c>
      <c r="C2" s="107">
        <v>1</v>
      </c>
      <c r="D2" s="109"/>
      <c r="E2" s="109"/>
      <c r="F2" s="42" t="s">
        <v>416</v>
      </c>
    </row>
    <row r="3" ht="32.25" customHeight="1" spans="1:6">
      <c r="A3" s="110" t="str">
        <f>"2025"&amp;"年部门政府性基金预算支出预算表"</f>
        <v>2025年部门政府性基金预算支出预算表</v>
      </c>
      <c r="B3" s="111" t="s">
        <v>417</v>
      </c>
      <c r="C3" s="112"/>
      <c r="D3" s="113"/>
      <c r="E3" s="113"/>
      <c r="F3" s="113"/>
    </row>
    <row r="4" ht="18.75" customHeight="1" spans="1:6">
      <c r="A4" s="8" t="str">
        <f>"单位名称："&amp;"中国共产党耿马傣族佤族自治县纪律检查委员会"</f>
        <v>单位名称：中国共产党耿马傣族佤族自治县纪律检查委员会</v>
      </c>
      <c r="B4" s="8" t="s">
        <v>418</v>
      </c>
      <c r="C4" s="107"/>
      <c r="D4" s="109"/>
      <c r="E4" s="109"/>
      <c r="F4" s="42" t="s">
        <v>1</v>
      </c>
    </row>
    <row r="5" ht="18.75" customHeight="1" spans="1:6">
      <c r="A5" s="114" t="s">
        <v>174</v>
      </c>
      <c r="B5" s="115" t="s">
        <v>73</v>
      </c>
      <c r="C5" s="116" t="s">
        <v>74</v>
      </c>
      <c r="D5" s="14" t="s">
        <v>419</v>
      </c>
      <c r="E5" s="14"/>
      <c r="F5" s="15"/>
    </row>
    <row r="6" ht="18.75" customHeight="1" spans="1:6">
      <c r="A6" s="117"/>
      <c r="B6" s="118"/>
      <c r="C6" s="103"/>
      <c r="D6" s="102" t="s">
        <v>55</v>
      </c>
      <c r="E6" s="102" t="s">
        <v>75</v>
      </c>
      <c r="F6" s="102" t="s">
        <v>76</v>
      </c>
    </row>
    <row r="7" ht="18.75" customHeight="1" spans="1:6">
      <c r="A7" s="117">
        <v>1</v>
      </c>
      <c r="B7" s="119" t="s">
        <v>147</v>
      </c>
      <c r="C7" s="103">
        <v>3</v>
      </c>
      <c r="D7" s="102">
        <v>4</v>
      </c>
      <c r="E7" s="102">
        <v>5</v>
      </c>
      <c r="F7" s="102">
        <v>6</v>
      </c>
    </row>
    <row r="8" ht="18.75" customHeight="1" spans="1:6">
      <c r="A8" s="120"/>
      <c r="B8" s="90"/>
      <c r="C8" s="90"/>
      <c r="D8" s="24"/>
      <c r="E8" s="24"/>
      <c r="F8" s="24"/>
    </row>
    <row r="9" ht="18.75" customHeight="1" spans="1:6">
      <c r="A9" s="120"/>
      <c r="B9" s="90"/>
      <c r="C9" s="90"/>
      <c r="D9" s="24"/>
      <c r="E9" s="24"/>
      <c r="F9" s="24"/>
    </row>
    <row r="10" ht="18.75" customHeight="1" spans="1:6">
      <c r="A10" s="121" t="s">
        <v>105</v>
      </c>
      <c r="B10" s="122" t="s">
        <v>105</v>
      </c>
      <c r="C10" s="123" t="s">
        <v>105</v>
      </c>
      <c r="D10" s="24"/>
      <c r="E10" s="24"/>
      <c r="F10" s="24"/>
    </row>
    <row r="12" s="61" customFormat="1" ht="28" customHeight="1" spans="1:2">
      <c r="A12" s="61" t="s">
        <v>420</v>
      </c>
      <c r="B12" s="124"/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5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32"/>
      <c r="B2" s="32"/>
      <c r="C2" s="32"/>
      <c r="D2" s="32"/>
      <c r="E2" s="32"/>
      <c r="F2" s="32"/>
      <c r="G2" s="32"/>
      <c r="H2" s="32"/>
      <c r="I2" s="32"/>
      <c r="J2" s="32"/>
      <c r="O2" s="41"/>
      <c r="P2" s="41"/>
      <c r="Q2" s="42" t="s">
        <v>421</v>
      </c>
    </row>
    <row r="3" ht="35.25" customHeight="1" spans="1:17">
      <c r="A3" s="63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55"/>
      <c r="L3" s="7"/>
      <c r="M3" s="7"/>
      <c r="N3" s="7"/>
      <c r="O3" s="55"/>
      <c r="P3" s="55"/>
      <c r="Q3" s="7"/>
    </row>
    <row r="4" ht="18.75" customHeight="1" spans="1:17">
      <c r="A4" s="44" t="str">
        <f>"单位名称："&amp;"中国共产党耿马傣族佤族自治县纪律检查委员会"</f>
        <v>单位名称：中国共产党耿马傣族佤族自治县纪律检查委员会</v>
      </c>
      <c r="B4" s="101"/>
      <c r="C4" s="101"/>
      <c r="D4" s="101"/>
      <c r="E4" s="101"/>
      <c r="F4" s="101"/>
      <c r="G4" s="101"/>
      <c r="H4" s="101"/>
      <c r="I4" s="101"/>
      <c r="J4" s="101"/>
      <c r="O4" s="68"/>
      <c r="P4" s="68"/>
      <c r="Q4" s="42" t="s">
        <v>166</v>
      </c>
    </row>
    <row r="5" ht="18.75" customHeight="1" spans="1:17">
      <c r="A5" s="12" t="s">
        <v>422</v>
      </c>
      <c r="B5" s="80" t="s">
        <v>423</v>
      </c>
      <c r="C5" s="80" t="s">
        <v>424</v>
      </c>
      <c r="D5" s="80" t="s">
        <v>425</v>
      </c>
      <c r="E5" s="80" t="s">
        <v>426</v>
      </c>
      <c r="F5" s="80" t="s">
        <v>427</v>
      </c>
      <c r="G5" s="47" t="s">
        <v>181</v>
      </c>
      <c r="H5" s="47"/>
      <c r="I5" s="47"/>
      <c r="J5" s="47"/>
      <c r="K5" s="82"/>
      <c r="L5" s="47"/>
      <c r="M5" s="47"/>
      <c r="N5" s="47"/>
      <c r="O5" s="69"/>
      <c r="P5" s="82"/>
      <c r="Q5" s="48"/>
    </row>
    <row r="6" ht="18.75" customHeight="1" spans="1:17">
      <c r="A6" s="17"/>
      <c r="B6" s="83"/>
      <c r="C6" s="83"/>
      <c r="D6" s="83"/>
      <c r="E6" s="83"/>
      <c r="F6" s="83"/>
      <c r="G6" s="83" t="s">
        <v>55</v>
      </c>
      <c r="H6" s="83" t="s">
        <v>58</v>
      </c>
      <c r="I6" s="83" t="s">
        <v>428</v>
      </c>
      <c r="J6" s="83" t="s">
        <v>429</v>
      </c>
      <c r="K6" s="84" t="s">
        <v>430</v>
      </c>
      <c r="L6" s="97" t="s">
        <v>78</v>
      </c>
      <c r="M6" s="97"/>
      <c r="N6" s="97"/>
      <c r="O6" s="98"/>
      <c r="P6" s="99"/>
      <c r="Q6" s="85"/>
    </row>
    <row r="7" ht="30" customHeight="1" spans="1:17">
      <c r="A7" s="19"/>
      <c r="B7" s="85"/>
      <c r="C7" s="85"/>
      <c r="D7" s="85"/>
      <c r="E7" s="85"/>
      <c r="F7" s="85"/>
      <c r="G7" s="85"/>
      <c r="H7" s="85" t="s">
        <v>57</v>
      </c>
      <c r="I7" s="85"/>
      <c r="J7" s="85"/>
      <c r="K7" s="86"/>
      <c r="L7" s="85" t="s">
        <v>57</v>
      </c>
      <c r="M7" s="85" t="s">
        <v>64</v>
      </c>
      <c r="N7" s="85" t="s">
        <v>189</v>
      </c>
      <c r="O7" s="100" t="s">
        <v>66</v>
      </c>
      <c r="P7" s="86" t="s">
        <v>67</v>
      </c>
      <c r="Q7" s="85" t="s">
        <v>68</v>
      </c>
    </row>
    <row r="8" ht="18.75" customHeight="1" spans="1:17">
      <c r="A8" s="35">
        <v>1</v>
      </c>
      <c r="B8" s="102">
        <v>2</v>
      </c>
      <c r="C8" s="102">
        <v>3</v>
      </c>
      <c r="D8" s="102">
        <v>4</v>
      </c>
      <c r="E8" s="102">
        <v>5</v>
      </c>
      <c r="F8" s="102">
        <v>6</v>
      </c>
      <c r="G8" s="103">
        <v>7</v>
      </c>
      <c r="H8" s="103">
        <v>8</v>
      </c>
      <c r="I8" s="103">
        <v>9</v>
      </c>
      <c r="J8" s="103">
        <v>10</v>
      </c>
      <c r="K8" s="103">
        <v>11</v>
      </c>
      <c r="L8" s="103">
        <v>12</v>
      </c>
      <c r="M8" s="103">
        <v>13</v>
      </c>
      <c r="N8" s="103">
        <v>14</v>
      </c>
      <c r="O8" s="103">
        <v>15</v>
      </c>
      <c r="P8" s="103">
        <v>16</v>
      </c>
      <c r="Q8" s="103">
        <v>17</v>
      </c>
    </row>
    <row r="9" ht="18.75" customHeight="1" spans="1:17">
      <c r="A9" s="88" t="s">
        <v>70</v>
      </c>
      <c r="B9" s="89"/>
      <c r="C9" s="89"/>
      <c r="D9" s="89"/>
      <c r="E9" s="104"/>
      <c r="F9" s="24">
        <v>18000</v>
      </c>
      <c r="G9" s="24">
        <v>87000</v>
      </c>
      <c r="H9" s="24">
        <v>87000</v>
      </c>
      <c r="I9" s="24"/>
      <c r="J9" s="24"/>
      <c r="K9" s="24"/>
      <c r="L9" s="24"/>
      <c r="M9" s="24"/>
      <c r="N9" s="24"/>
      <c r="O9" s="24"/>
      <c r="P9" s="24"/>
      <c r="Q9" s="24"/>
    </row>
    <row r="10" ht="18.75" customHeight="1" spans="1:17">
      <c r="A10" s="105" t="s">
        <v>70</v>
      </c>
      <c r="B10" s="89"/>
      <c r="C10" s="89"/>
      <c r="D10" s="89"/>
      <c r="E10" s="106"/>
      <c r="F10" s="24">
        <v>18000</v>
      </c>
      <c r="G10" s="24">
        <v>87000</v>
      </c>
      <c r="H10" s="24">
        <v>87000</v>
      </c>
      <c r="I10" s="24"/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88" t="str">
        <f t="shared" ref="A11:A13" si="0">"    "&amp;"公务用车运行维护费"</f>
        <v>    公务用车运行维护费</v>
      </c>
      <c r="B11" s="89" t="s">
        <v>431</v>
      </c>
      <c r="C11" s="89" t="s">
        <v>432</v>
      </c>
      <c r="D11" s="89" t="s">
        <v>433</v>
      </c>
      <c r="E11" s="106">
        <v>3750</v>
      </c>
      <c r="F11" s="24"/>
      <c r="G11" s="24">
        <v>30000</v>
      </c>
      <c r="H11" s="24">
        <v>30000</v>
      </c>
      <c r="I11" s="24"/>
      <c r="J11" s="24"/>
      <c r="K11" s="24"/>
      <c r="L11" s="24"/>
      <c r="M11" s="24"/>
      <c r="N11" s="24"/>
      <c r="O11" s="24"/>
      <c r="P11" s="24"/>
      <c r="Q11" s="24"/>
    </row>
    <row r="12" ht="18.75" customHeight="1" spans="1:17">
      <c r="A12" s="88" t="str">
        <f t="shared" si="0"/>
        <v>    公务用车运行维护费</v>
      </c>
      <c r="B12" s="89" t="s">
        <v>434</v>
      </c>
      <c r="C12" s="89" t="s">
        <v>435</v>
      </c>
      <c r="D12" s="89" t="s">
        <v>404</v>
      </c>
      <c r="E12" s="106">
        <v>3</v>
      </c>
      <c r="F12" s="24"/>
      <c r="G12" s="24">
        <v>27000</v>
      </c>
      <c r="H12" s="24">
        <v>27000</v>
      </c>
      <c r="I12" s="24"/>
      <c r="J12" s="24"/>
      <c r="K12" s="24"/>
      <c r="L12" s="24"/>
      <c r="M12" s="24"/>
      <c r="N12" s="24"/>
      <c r="O12" s="24"/>
      <c r="P12" s="24"/>
      <c r="Q12" s="24"/>
    </row>
    <row r="13" ht="18.75" customHeight="1" spans="1:17">
      <c r="A13" s="88" t="str">
        <f t="shared" si="0"/>
        <v>    公务用车运行维护费</v>
      </c>
      <c r="B13" s="89" t="s">
        <v>436</v>
      </c>
      <c r="C13" s="89" t="s">
        <v>437</v>
      </c>
      <c r="D13" s="89" t="s">
        <v>438</v>
      </c>
      <c r="E13" s="106">
        <v>3</v>
      </c>
      <c r="F13" s="24"/>
      <c r="G13" s="24">
        <v>12000</v>
      </c>
      <c r="H13" s="24">
        <v>12000</v>
      </c>
      <c r="I13" s="24"/>
      <c r="J13" s="24"/>
      <c r="K13" s="24"/>
      <c r="L13" s="24"/>
      <c r="M13" s="24"/>
      <c r="N13" s="24"/>
      <c r="O13" s="24"/>
      <c r="P13" s="24"/>
      <c r="Q13" s="24"/>
    </row>
    <row r="14" ht="18.75" customHeight="1" spans="1:17">
      <c r="A14" s="88" t="str">
        <f>"    "&amp;"一般公用经费"</f>
        <v>    一般公用经费</v>
      </c>
      <c r="B14" s="89" t="s">
        <v>439</v>
      </c>
      <c r="C14" s="89" t="s">
        <v>439</v>
      </c>
      <c r="D14" s="89" t="s">
        <v>440</v>
      </c>
      <c r="E14" s="106">
        <v>100</v>
      </c>
      <c r="F14" s="24">
        <v>18000</v>
      </c>
      <c r="G14" s="24">
        <v>18000</v>
      </c>
      <c r="H14" s="24">
        <v>18000</v>
      </c>
      <c r="I14" s="24"/>
      <c r="J14" s="24"/>
      <c r="K14" s="24"/>
      <c r="L14" s="24"/>
      <c r="M14" s="24"/>
      <c r="N14" s="24"/>
      <c r="O14" s="24"/>
      <c r="P14" s="24"/>
      <c r="Q14" s="24"/>
    </row>
    <row r="15" ht="18.75" customHeight="1" spans="1:17">
      <c r="A15" s="91" t="s">
        <v>105</v>
      </c>
      <c r="B15" s="92"/>
      <c r="C15" s="92"/>
      <c r="D15" s="92"/>
      <c r="E15" s="104"/>
      <c r="F15" s="24">
        <v>18000</v>
      </c>
      <c r="G15" s="24">
        <v>87000</v>
      </c>
      <c r="H15" s="24">
        <v>87000</v>
      </c>
      <c r="I15" s="24"/>
      <c r="J15" s="24"/>
      <c r="K15" s="24"/>
      <c r="L15" s="24"/>
      <c r="M15" s="24"/>
      <c r="N15" s="24"/>
      <c r="O15" s="24"/>
      <c r="P15" s="24"/>
      <c r="Q15" s="24"/>
    </row>
  </sheetData>
  <mergeCells count="16">
    <mergeCell ref="A3:Q3"/>
    <mergeCell ref="A4:F4"/>
    <mergeCell ref="G5:Q5"/>
    <mergeCell ref="L6:Q6"/>
    <mergeCell ref="A15:E15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3"/>
  <sheetViews>
    <sheetView showZeros="0" topLeftCell="B1" workbookViewId="0">
      <pane ySplit="1" topLeftCell="A2" activePane="bottomLeft" state="frozen"/>
      <selection/>
      <selection pane="bottomLeft" activeCell="B13" sqref="$A13:$XFD13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67"/>
      <c r="B2" s="67"/>
      <c r="C2" s="75"/>
      <c r="D2" s="67"/>
      <c r="E2" s="67"/>
      <c r="F2" s="67"/>
      <c r="G2" s="67"/>
      <c r="H2" s="76"/>
      <c r="I2" s="67"/>
      <c r="J2" s="67"/>
      <c r="K2" s="67"/>
      <c r="L2" s="41"/>
      <c r="M2" s="94"/>
      <c r="N2" s="95" t="s">
        <v>441</v>
      </c>
    </row>
    <row r="3" ht="34.5" customHeight="1" spans="1:14">
      <c r="A3" s="43" t="str">
        <f>"2025"&amp;"年部门政府购买服务预算表"</f>
        <v>2025年部门政府购买服务预算表</v>
      </c>
      <c r="B3" s="77"/>
      <c r="C3" s="55"/>
      <c r="D3" s="77"/>
      <c r="E3" s="77"/>
      <c r="F3" s="77"/>
      <c r="G3" s="77"/>
      <c r="H3" s="78"/>
      <c r="I3" s="77"/>
      <c r="J3" s="77"/>
      <c r="K3" s="77"/>
      <c r="L3" s="55"/>
      <c r="M3" s="78"/>
      <c r="N3" s="77"/>
    </row>
    <row r="4" ht="18.75" customHeight="1" spans="1:14">
      <c r="A4" s="64" t="str">
        <f>"单位名称："&amp;"中国共产党耿马傣族佤族自治县纪律检查委员会"</f>
        <v>单位名称：中国共产党耿马傣族佤族自治县纪律检查委员会</v>
      </c>
      <c r="B4" s="65"/>
      <c r="C4" s="79"/>
      <c r="D4" s="65"/>
      <c r="E4" s="65"/>
      <c r="F4" s="65"/>
      <c r="G4" s="65"/>
      <c r="H4" s="76"/>
      <c r="I4" s="67"/>
      <c r="J4" s="67"/>
      <c r="K4" s="67"/>
      <c r="L4" s="68"/>
      <c r="M4" s="96"/>
      <c r="N4" s="95" t="s">
        <v>166</v>
      </c>
    </row>
    <row r="5" ht="18.75" customHeight="1" spans="1:14">
      <c r="A5" s="12" t="s">
        <v>422</v>
      </c>
      <c r="B5" s="80" t="s">
        <v>442</v>
      </c>
      <c r="C5" s="81" t="s">
        <v>443</v>
      </c>
      <c r="D5" s="47" t="s">
        <v>181</v>
      </c>
      <c r="E5" s="47"/>
      <c r="F5" s="47"/>
      <c r="G5" s="47"/>
      <c r="H5" s="82"/>
      <c r="I5" s="47"/>
      <c r="J5" s="47"/>
      <c r="K5" s="47"/>
      <c r="L5" s="69"/>
      <c r="M5" s="82"/>
      <c r="N5" s="48"/>
    </row>
    <row r="6" ht="18.75" customHeight="1" spans="1:14">
      <c r="A6" s="17"/>
      <c r="B6" s="83"/>
      <c r="C6" s="84"/>
      <c r="D6" s="83" t="s">
        <v>55</v>
      </c>
      <c r="E6" s="83" t="s">
        <v>58</v>
      </c>
      <c r="F6" s="83" t="s">
        <v>428</v>
      </c>
      <c r="G6" s="83" t="s">
        <v>429</v>
      </c>
      <c r="H6" s="84" t="s">
        <v>430</v>
      </c>
      <c r="I6" s="97" t="s">
        <v>78</v>
      </c>
      <c r="J6" s="97"/>
      <c r="K6" s="97"/>
      <c r="L6" s="98"/>
      <c r="M6" s="99"/>
      <c r="N6" s="85"/>
    </row>
    <row r="7" ht="26.25" customHeight="1" spans="1:14">
      <c r="A7" s="19"/>
      <c r="B7" s="85"/>
      <c r="C7" s="86"/>
      <c r="D7" s="85"/>
      <c r="E7" s="85"/>
      <c r="F7" s="85"/>
      <c r="G7" s="85"/>
      <c r="H7" s="86"/>
      <c r="I7" s="85" t="s">
        <v>57</v>
      </c>
      <c r="J7" s="85" t="s">
        <v>64</v>
      </c>
      <c r="K7" s="85" t="s">
        <v>189</v>
      </c>
      <c r="L7" s="100" t="s">
        <v>66</v>
      </c>
      <c r="M7" s="86" t="s">
        <v>67</v>
      </c>
      <c r="N7" s="85" t="s">
        <v>68</v>
      </c>
    </row>
    <row r="8" ht="18.75" customHeight="1" spans="1:14">
      <c r="A8" s="87">
        <v>1</v>
      </c>
      <c r="B8" s="87">
        <v>2</v>
      </c>
      <c r="C8" s="87">
        <v>3</v>
      </c>
      <c r="D8" s="87">
        <v>4</v>
      </c>
      <c r="E8" s="87">
        <v>5</v>
      </c>
      <c r="F8" s="87">
        <v>6</v>
      </c>
      <c r="G8" s="87">
        <v>7</v>
      </c>
      <c r="H8" s="87">
        <v>8</v>
      </c>
      <c r="I8" s="87">
        <v>9</v>
      </c>
      <c r="J8" s="87">
        <v>10</v>
      </c>
      <c r="K8" s="87">
        <v>11</v>
      </c>
      <c r="L8" s="87">
        <v>12</v>
      </c>
      <c r="M8" s="87">
        <v>13</v>
      </c>
      <c r="N8" s="87">
        <v>14</v>
      </c>
    </row>
    <row r="9" ht="18.75" customHeight="1" spans="1:14">
      <c r="A9" s="88"/>
      <c r="B9" s="89"/>
      <c r="C9" s="90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88"/>
      <c r="B10" s="89"/>
      <c r="C10" s="90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ht="18.75" customHeight="1" spans="1:14">
      <c r="A11" s="91" t="s">
        <v>105</v>
      </c>
      <c r="B11" s="92"/>
      <c r="C11" s="93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3" s="74" customFormat="1" ht="34" customHeight="1" spans="1:18">
      <c r="A13" s="61" t="s">
        <v>444</v>
      </c>
      <c r="B13" s="61"/>
      <c r="C13" s="61"/>
      <c r="H13" s="61"/>
      <c r="I13" s="61"/>
      <c r="J13" s="61"/>
      <c r="K13" s="61"/>
      <c r="M13" s="61"/>
      <c r="N13" s="61"/>
      <c r="O13" s="61"/>
      <c r="R13" s="61"/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11"/>
  <sheetViews>
    <sheetView showZeros="0" workbookViewId="0">
      <pane ySplit="1" topLeftCell="A2" activePane="bottomLeft" state="frozen"/>
      <selection/>
      <selection pane="bottomLeft" activeCell="A11" sqref="$A11:$XFD11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15" customHeight="1" spans="1:9">
      <c r="A2" s="32"/>
      <c r="B2" s="32"/>
      <c r="C2" s="32"/>
      <c r="D2" s="62"/>
      <c r="G2" s="41"/>
      <c r="H2" s="41"/>
      <c r="I2" s="41" t="s">
        <v>445</v>
      </c>
    </row>
    <row r="3" ht="27.75" customHeight="1" spans="1:9">
      <c r="A3" s="63" t="str">
        <f>"2025"&amp;"年县对下转移支付预算表"</f>
        <v>2025年县对下转移支付预算表</v>
      </c>
      <c r="B3" s="7"/>
      <c r="C3" s="7"/>
      <c r="D3" s="7"/>
      <c r="E3" s="7"/>
      <c r="F3" s="7"/>
      <c r="G3" s="55"/>
      <c r="H3" s="55"/>
      <c r="I3" s="7"/>
    </row>
    <row r="4" ht="18.75" customHeight="1" spans="1:9">
      <c r="A4" s="64" t="str">
        <f>"单位名称："&amp;"中国共产党耿马傣族佤族自治县纪律检查委员会"</f>
        <v>单位名称：中国共产党耿马傣族佤族自治县纪律检查委员会</v>
      </c>
      <c r="B4" s="65"/>
      <c r="C4" s="65"/>
      <c r="D4" s="66"/>
      <c r="E4" s="67"/>
      <c r="G4" s="68"/>
      <c r="H4" s="68"/>
      <c r="I4" s="41" t="s">
        <v>166</v>
      </c>
    </row>
    <row r="5" ht="18.75" customHeight="1" spans="1:9">
      <c r="A5" s="33" t="s">
        <v>446</v>
      </c>
      <c r="B5" s="13" t="s">
        <v>181</v>
      </c>
      <c r="C5" s="14"/>
      <c r="D5" s="14"/>
      <c r="E5" s="13" t="s">
        <v>447</v>
      </c>
      <c r="F5" s="14"/>
      <c r="G5" s="69"/>
      <c r="H5" s="69"/>
      <c r="I5" s="15"/>
    </row>
    <row r="6" ht="18.75" customHeight="1" spans="1:9">
      <c r="A6" s="35"/>
      <c r="B6" s="34" t="s">
        <v>55</v>
      </c>
      <c r="C6" s="12" t="s">
        <v>58</v>
      </c>
      <c r="D6" s="70" t="s">
        <v>448</v>
      </c>
      <c r="E6" s="71" t="s">
        <v>449</v>
      </c>
      <c r="F6" s="71" t="s">
        <v>449</v>
      </c>
      <c r="G6" s="71" t="s">
        <v>449</v>
      </c>
      <c r="H6" s="71" t="s">
        <v>449</v>
      </c>
      <c r="I6" s="71" t="s">
        <v>449</v>
      </c>
    </row>
    <row r="7" ht="18.75" customHeight="1" spans="1:9">
      <c r="A7" s="71">
        <v>1</v>
      </c>
      <c r="B7" s="71">
        <v>2</v>
      </c>
      <c r="C7" s="71">
        <v>3</v>
      </c>
      <c r="D7" s="71">
        <v>4</v>
      </c>
      <c r="E7" s="71">
        <v>5</v>
      </c>
      <c r="F7" s="71">
        <v>6</v>
      </c>
      <c r="G7" s="71">
        <v>7</v>
      </c>
      <c r="H7" s="71">
        <v>8</v>
      </c>
      <c r="I7" s="71">
        <v>9</v>
      </c>
    </row>
    <row r="8" ht="18.75" customHeight="1" spans="1:9">
      <c r="A8" s="36"/>
      <c r="B8" s="24"/>
      <c r="C8" s="24"/>
      <c r="D8" s="24"/>
      <c r="E8" s="24"/>
      <c r="F8" s="24"/>
      <c r="G8" s="24"/>
      <c r="H8" s="24"/>
      <c r="I8" s="24"/>
    </row>
    <row r="9" ht="18.75" customHeight="1" spans="1:9">
      <c r="A9" s="36"/>
      <c r="B9" s="24"/>
      <c r="C9" s="24"/>
      <c r="D9" s="24"/>
      <c r="E9" s="24"/>
      <c r="F9" s="24"/>
      <c r="G9" s="24"/>
      <c r="H9" s="24"/>
      <c r="I9" s="24"/>
    </row>
    <row r="11" s="54" customFormat="1" ht="31" customHeight="1" spans="1:12">
      <c r="A11" s="72" t="s">
        <v>450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</row>
  </sheetData>
  <mergeCells count="5">
    <mergeCell ref="A3:I3"/>
    <mergeCell ref="A4:E4"/>
    <mergeCell ref="B5:D5"/>
    <mergeCell ref="E5:I5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showZeros="0" workbookViewId="0">
      <pane ySplit="1" topLeftCell="A2" activePane="bottomLeft" state="frozen"/>
      <selection/>
      <selection pane="bottomLeft" activeCell="A10" sqref="$A10:$XFD10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41" t="s">
        <v>451</v>
      </c>
    </row>
    <row r="3" ht="36" customHeight="1" spans="1:10">
      <c r="A3" s="6" t="str">
        <f>"2025"&amp;"年县对下转移支付绩效目标表"</f>
        <v>2025年县对下转移支付绩效目标表</v>
      </c>
      <c r="B3" s="7"/>
      <c r="C3" s="7"/>
      <c r="D3" s="7"/>
      <c r="E3" s="7"/>
      <c r="F3" s="55"/>
      <c r="G3" s="7"/>
      <c r="H3" s="55"/>
      <c r="I3" s="55"/>
      <c r="J3" s="7"/>
    </row>
    <row r="4" ht="18.75" customHeight="1" spans="1:8">
      <c r="A4" s="8" t="str">
        <f>"单位名称："&amp;"中国共产党耿马傣族佤族自治县纪律检查委员会"</f>
        <v>单位名称：中国共产党耿马傣族佤族自治县纪律检查委员会</v>
      </c>
      <c r="B4" s="4"/>
      <c r="C4" s="4"/>
      <c r="D4" s="4"/>
      <c r="E4" s="4"/>
      <c r="F4" s="56"/>
      <c r="G4" s="4"/>
      <c r="H4" s="56"/>
    </row>
    <row r="5" ht="18.75" customHeight="1" spans="1:10">
      <c r="A5" s="49" t="s">
        <v>296</v>
      </c>
      <c r="B5" s="49" t="s">
        <v>297</v>
      </c>
      <c r="C5" s="49" t="s">
        <v>298</v>
      </c>
      <c r="D5" s="49" t="s">
        <v>299</v>
      </c>
      <c r="E5" s="49" t="s">
        <v>300</v>
      </c>
      <c r="F5" s="57" t="s">
        <v>301</v>
      </c>
      <c r="G5" s="49" t="s">
        <v>302</v>
      </c>
      <c r="H5" s="57" t="s">
        <v>303</v>
      </c>
      <c r="I5" s="57" t="s">
        <v>304</v>
      </c>
      <c r="J5" s="49" t="s">
        <v>305</v>
      </c>
    </row>
    <row r="6" ht="18.75" customHeight="1" spans="1:10">
      <c r="A6" s="49">
        <v>1</v>
      </c>
      <c r="B6" s="49">
        <v>2</v>
      </c>
      <c r="C6" s="49">
        <v>3</v>
      </c>
      <c r="D6" s="49">
        <v>4</v>
      </c>
      <c r="E6" s="49">
        <v>5</v>
      </c>
      <c r="F6" s="57">
        <v>6</v>
      </c>
      <c r="G6" s="49">
        <v>7</v>
      </c>
      <c r="H6" s="57">
        <v>8</v>
      </c>
      <c r="I6" s="57">
        <v>9</v>
      </c>
      <c r="J6" s="49">
        <v>10</v>
      </c>
    </row>
    <row r="7" ht="18.75" customHeight="1" spans="1:10">
      <c r="A7" s="22"/>
      <c r="B7" s="50"/>
      <c r="C7" s="50"/>
      <c r="D7" s="50"/>
      <c r="E7" s="58"/>
      <c r="F7" s="59"/>
      <c r="G7" s="58"/>
      <c r="H7" s="59"/>
      <c r="I7" s="59"/>
      <c r="J7" s="58"/>
    </row>
    <row r="8" ht="18.75" customHeight="1" spans="1:10">
      <c r="A8" s="22"/>
      <c r="B8" s="22"/>
      <c r="C8" s="22"/>
      <c r="D8" s="22"/>
      <c r="E8" s="22"/>
      <c r="F8" s="60"/>
      <c r="G8" s="22"/>
      <c r="H8" s="22"/>
      <c r="I8" s="22"/>
      <c r="J8" s="22"/>
    </row>
    <row r="10" s="54" customFormat="1" ht="34" customHeight="1" spans="1:11">
      <c r="A10" s="61" t="s">
        <v>452</v>
      </c>
      <c r="C10" s="61"/>
      <c r="D10" s="61"/>
      <c r="E10" s="61"/>
      <c r="F10" s="61"/>
      <c r="H10" s="61"/>
      <c r="K10" s="61"/>
    </row>
  </sheetData>
  <mergeCells count="2">
    <mergeCell ref="A3:J3"/>
    <mergeCell ref="A4:H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1"/>
  <sheetViews>
    <sheetView showZeros="0" workbookViewId="0">
      <pane ySplit="1" topLeftCell="A2" activePane="bottomLeft" state="frozen"/>
      <selection/>
      <selection pane="bottomLeft" activeCell="A11" sqref="$A11:$XFD11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42" t="s">
        <v>453</v>
      </c>
    </row>
    <row r="3" ht="34.5" customHeight="1" spans="1:8">
      <c r="A3" s="43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4" t="str">
        <f>"单位名称："&amp;"中国共产党耿马傣族佤族自治县纪律检查委员会"</f>
        <v>单位名称：中国共产党耿马傣族佤族自治县纪律检查委员会</v>
      </c>
      <c r="B4" s="9"/>
      <c r="C4" s="4"/>
      <c r="H4" s="45" t="s">
        <v>166</v>
      </c>
    </row>
    <row r="5" ht="18.75" customHeight="1" spans="1:8">
      <c r="A5" s="12" t="s">
        <v>174</v>
      </c>
      <c r="B5" s="12" t="s">
        <v>454</v>
      </c>
      <c r="C5" s="12" t="s">
        <v>455</v>
      </c>
      <c r="D5" s="12" t="s">
        <v>456</v>
      </c>
      <c r="E5" s="12" t="s">
        <v>457</v>
      </c>
      <c r="F5" s="46" t="s">
        <v>458</v>
      </c>
      <c r="G5" s="47"/>
      <c r="H5" s="48"/>
    </row>
    <row r="6" ht="18.75" customHeight="1" spans="1:8">
      <c r="A6" s="19"/>
      <c r="B6" s="19"/>
      <c r="C6" s="19"/>
      <c r="D6" s="19"/>
      <c r="E6" s="19"/>
      <c r="F6" s="49" t="s">
        <v>426</v>
      </c>
      <c r="G6" s="49" t="s">
        <v>459</v>
      </c>
      <c r="H6" s="49" t="s">
        <v>460</v>
      </c>
    </row>
    <row r="7" ht="18.75" customHeight="1" spans="1:8">
      <c r="A7" s="49">
        <v>1</v>
      </c>
      <c r="B7" s="49">
        <v>2</v>
      </c>
      <c r="C7" s="49">
        <v>3</v>
      </c>
      <c r="D7" s="49">
        <v>4</v>
      </c>
      <c r="E7" s="49">
        <v>5</v>
      </c>
      <c r="F7" s="49">
        <v>6</v>
      </c>
      <c r="G7" s="49">
        <v>7</v>
      </c>
      <c r="H7" s="49">
        <v>8</v>
      </c>
    </row>
    <row r="8" ht="18.75" customHeight="1" spans="1:8">
      <c r="A8" s="50"/>
      <c r="B8" s="50"/>
      <c r="C8" s="36"/>
      <c r="D8" s="36"/>
      <c r="E8" s="36"/>
      <c r="F8" s="51"/>
      <c r="G8" s="24"/>
      <c r="H8" s="24"/>
    </row>
    <row r="9" ht="18.75" customHeight="1" spans="1:8">
      <c r="A9" s="27" t="s">
        <v>55</v>
      </c>
      <c r="B9" s="52"/>
      <c r="C9" s="52"/>
      <c r="D9" s="52"/>
      <c r="E9" s="53"/>
      <c r="F9" s="51"/>
      <c r="G9" s="24"/>
      <c r="H9" s="24"/>
    </row>
    <row r="11" s="30" customFormat="1" ht="33" customHeight="1" spans="1:1">
      <c r="A11" s="40" t="s">
        <v>461</v>
      </c>
    </row>
  </sheetData>
  <mergeCells count="9">
    <mergeCell ref="A3:H3"/>
    <mergeCell ref="A4:C4"/>
    <mergeCell ref="F5:H5"/>
    <mergeCell ref="A9:E9"/>
    <mergeCell ref="A5:A6"/>
    <mergeCell ref="B5:B6"/>
    <mergeCell ref="C5:C6"/>
    <mergeCell ref="D5:D6"/>
    <mergeCell ref="E5:E6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3"/>
  <sheetViews>
    <sheetView showZeros="0" workbookViewId="0">
      <pane ySplit="1" topLeftCell="A2" activePane="bottomLeft" state="frozen"/>
      <selection/>
      <selection pane="bottomLeft" activeCell="A13" sqref="$A13:$XFD13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31"/>
      <c r="E2" s="31"/>
      <c r="F2" s="31"/>
      <c r="G2" s="31"/>
      <c r="H2" s="32"/>
      <c r="I2" s="32"/>
      <c r="J2" s="32"/>
      <c r="K2" s="41" t="s">
        <v>462</v>
      </c>
    </row>
    <row r="3" ht="42.75" customHeight="1" spans="1:11">
      <c r="A3" s="6" t="str">
        <f>"2025"&amp;"年转移支付补助项目支出预算表"</f>
        <v>2025年转移支付补助项目支出预算表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"单位名称："&amp;"中国共产党耿马傣族佤族自治县纪律检查委员会"</f>
        <v>单位名称：中国共产党耿马傣族佤族自治县纪律检查委员会</v>
      </c>
      <c r="B4" s="9"/>
      <c r="C4" s="9"/>
      <c r="D4" s="9"/>
      <c r="E4" s="9"/>
      <c r="F4" s="9"/>
      <c r="G4" s="9"/>
      <c r="H4" s="10"/>
      <c r="I4" s="10"/>
      <c r="J4" s="10"/>
      <c r="K4" s="5" t="s">
        <v>166</v>
      </c>
    </row>
    <row r="5" ht="18.75" customHeight="1" spans="1:11">
      <c r="A5" s="11" t="s">
        <v>275</v>
      </c>
      <c r="B5" s="11" t="s">
        <v>176</v>
      </c>
      <c r="C5" s="11" t="s">
        <v>276</v>
      </c>
      <c r="D5" s="12" t="s">
        <v>177</v>
      </c>
      <c r="E5" s="12" t="s">
        <v>178</v>
      </c>
      <c r="F5" s="12" t="s">
        <v>277</v>
      </c>
      <c r="G5" s="12" t="s">
        <v>278</v>
      </c>
      <c r="H5" s="33" t="s">
        <v>55</v>
      </c>
      <c r="I5" s="13" t="s">
        <v>463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4"/>
      <c r="I6" s="12" t="s">
        <v>58</v>
      </c>
      <c r="J6" s="12" t="s">
        <v>59</v>
      </c>
      <c r="K6" s="12" t="s">
        <v>60</v>
      </c>
    </row>
    <row r="7" ht="18.75" customHeight="1" spans="1:11">
      <c r="A7" s="18"/>
      <c r="B7" s="18"/>
      <c r="C7" s="18"/>
      <c r="D7" s="19"/>
      <c r="E7" s="19"/>
      <c r="F7" s="19"/>
      <c r="G7" s="19"/>
      <c r="H7" s="35"/>
      <c r="I7" s="19" t="s">
        <v>57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6"/>
      <c r="B9" s="22"/>
      <c r="C9" s="36"/>
      <c r="D9" s="36"/>
      <c r="E9" s="36"/>
      <c r="F9" s="36"/>
      <c r="G9" s="36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7" t="s">
        <v>105</v>
      </c>
      <c r="B11" s="38"/>
      <c r="C11" s="38"/>
      <c r="D11" s="38"/>
      <c r="E11" s="38"/>
      <c r="F11" s="38"/>
      <c r="G11" s="39"/>
      <c r="H11" s="24"/>
      <c r="I11" s="24"/>
      <c r="J11" s="24"/>
      <c r="K11" s="24"/>
    </row>
    <row r="13" s="30" customFormat="1" ht="33" customHeight="1" spans="1:1">
      <c r="A13" s="40" t="s">
        <v>464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5"/>
  <sheetViews>
    <sheetView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465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"单位名称："&amp;"中国共产党耿马傣族佤族自治县纪律检查委员会"</f>
        <v>单位名称：中国共产党耿马傣族佤族自治县纪律检查委员会</v>
      </c>
      <c r="B4" s="9"/>
      <c r="C4" s="9"/>
      <c r="D4" s="9"/>
      <c r="E4" s="10"/>
      <c r="F4" s="10"/>
      <c r="G4" s="5" t="s">
        <v>166</v>
      </c>
    </row>
    <row r="5" ht="18.75" customHeight="1" spans="1:7">
      <c r="A5" s="11" t="s">
        <v>276</v>
      </c>
      <c r="B5" s="11" t="s">
        <v>275</v>
      </c>
      <c r="C5" s="11" t="s">
        <v>176</v>
      </c>
      <c r="D5" s="12" t="s">
        <v>466</v>
      </c>
      <c r="E5" s="13" t="s">
        <v>58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57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 t="s">
        <v>70</v>
      </c>
      <c r="B9" s="23"/>
      <c r="C9" s="23"/>
      <c r="D9" s="22"/>
      <c r="E9" s="24">
        <v>324200</v>
      </c>
      <c r="F9" s="24"/>
      <c r="G9" s="24"/>
    </row>
    <row r="10" ht="18.75" customHeight="1" spans="1:7">
      <c r="A10" s="25" t="s">
        <v>70</v>
      </c>
      <c r="B10" s="22"/>
      <c r="C10" s="22"/>
      <c r="D10" s="22"/>
      <c r="E10" s="24">
        <v>324200</v>
      </c>
      <c r="F10" s="24"/>
      <c r="G10" s="24"/>
    </row>
    <row r="11" ht="18.75" customHeight="1" spans="1:7">
      <c r="A11" s="26"/>
      <c r="B11" s="22" t="s">
        <v>467</v>
      </c>
      <c r="C11" s="22" t="s">
        <v>281</v>
      </c>
      <c r="D11" s="22" t="s">
        <v>468</v>
      </c>
      <c r="E11" s="24">
        <v>4200</v>
      </c>
      <c r="F11" s="24"/>
      <c r="G11" s="24"/>
    </row>
    <row r="12" ht="18.75" customHeight="1" spans="1:7">
      <c r="A12" s="26"/>
      <c r="B12" s="22" t="s">
        <v>469</v>
      </c>
      <c r="C12" s="22" t="s">
        <v>293</v>
      </c>
      <c r="D12" s="22" t="s">
        <v>468</v>
      </c>
      <c r="E12" s="24">
        <v>200000</v>
      </c>
      <c r="F12" s="24"/>
      <c r="G12" s="24"/>
    </row>
    <row r="13" ht="18.75" customHeight="1" spans="1:7">
      <c r="A13" s="26"/>
      <c r="B13" s="22" t="s">
        <v>469</v>
      </c>
      <c r="C13" s="22" t="s">
        <v>289</v>
      </c>
      <c r="D13" s="22" t="s">
        <v>468</v>
      </c>
      <c r="E13" s="24">
        <v>20000</v>
      </c>
      <c r="F13" s="24"/>
      <c r="G13" s="24"/>
    </row>
    <row r="14" ht="18.75" customHeight="1" spans="1:7">
      <c r="A14" s="26"/>
      <c r="B14" s="22" t="s">
        <v>469</v>
      </c>
      <c r="C14" s="22" t="s">
        <v>284</v>
      </c>
      <c r="D14" s="22" t="s">
        <v>468</v>
      </c>
      <c r="E14" s="24">
        <v>100000</v>
      </c>
      <c r="F14" s="24"/>
      <c r="G14" s="24"/>
    </row>
    <row r="15" ht="18.75" customHeight="1" spans="1:7">
      <c r="A15" s="27" t="s">
        <v>55</v>
      </c>
      <c r="B15" s="28" t="s">
        <v>470</v>
      </c>
      <c r="C15" s="28"/>
      <c r="D15" s="29"/>
      <c r="E15" s="24">
        <v>324200</v>
      </c>
      <c r="F15" s="24"/>
      <c r="G15" s="24"/>
    </row>
  </sheetData>
  <mergeCells count="11">
    <mergeCell ref="A3:G3"/>
    <mergeCell ref="A4:D4"/>
    <mergeCell ref="E5:G5"/>
    <mergeCell ref="A15:D15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风儿</cp:lastModifiedBy>
  <dcterms:created xsi:type="dcterms:W3CDTF">2025-02-06T03:27:00Z</dcterms:created>
  <dcterms:modified xsi:type="dcterms:W3CDTF">2025-02-06T09:41:59Z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200D8E1EE8D14DA49B55DF58F6209E40_13</vt:lpwstr>
  </property>
  <property fmtid="{D5CDD505-2E9C-101B-9397-08002B2CF9AE}" pid="3" name="KSOProductBuildVer">
    <vt:lpwstr>2052-12.1.0.19770</vt:lpwstr>
  </property>
</Properties>
</file>