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90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<sst xmlns="http://schemas.openxmlformats.org/spreadsheetml/2006/main" count="1289" uniqueCount="474">
  <si>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</si>
  <si>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</si>
  <si>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</si>
  <si>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</si>
  <si>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</si>
  <si>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</si>
  <si>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</si>
  <si>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</si>
  <si>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</si>
  <si>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</si>
  <si>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</si>
  <si>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</si>
  <si>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</si>
  <si>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</si>
  <si>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</si>
  <si>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</si>
  <si>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</si>
  <si>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</si>
  <si>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</si>
  <si>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</si>
  <si>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</si>
  <si>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</si>
  <si>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</si>
  <si>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</si>
  <si>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</si>
  <si>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</si>
  <si>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</si>
  <si>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</si>
  <si>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</si>
  <si>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</si>
  <si>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</si>
  <si>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</si>
  <si>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</si>
  <si>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</si>
  <si>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</si>
  <si>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</si>
  <si>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</si>
  <si>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</si>
  <si>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</si>
  <si>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</si>
  <si>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</si>
  <si>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</si>
  <si>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</si>
  <si>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</si>
  <si>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</si>
  <si>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</si>
  <si>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</si>
  <si>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</si>
  <si>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</si>
  <si>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</si>
  <si>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</si>
  <si>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</si>
  <si>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</si>
  <si>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</si>
  <si>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</si>
  <si>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</si>
  <si>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</si>
  <si>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</si>
  <si>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</si>
  <si>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</si>
  <si>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</si>
  <si>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</si>
  <si>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</si>
  <si>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</si>
  <si>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</si>
  <si>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</si>
  <si>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</si>
  <si>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</si>
  <si>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</si>
  <si>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189</t>
  </si>
  <si>
    <t>中国共产党耿马傣族佤族自治县委员会宣传部</t>
  </si>
  <si>
    <t>189001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</si>
  <si>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</si>
  <si>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</si>
  <si>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</si>
  <si>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</si>
  <si>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</si>
  <si>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</si>
  <si>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</si>
  <si>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</si>
  <si>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</si>
  <si>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</si>
  <si>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</si>
  <si>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</si>
  <si>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</si>
  <si>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</si>
  <si>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20133</t>
  </si>
  <si>
    <t>2013301</t>
  </si>
  <si>
    <t>2013302</t>
  </si>
  <si>
    <t>2013399</t>
  </si>
  <si>
    <t>20137</t>
  </si>
  <si>
    <t>2013702</t>
  </si>
  <si>
    <t>207</t>
  </si>
  <si>
    <t>文化旅游体育与传媒支出</t>
  </si>
  <si>
    <t>20706</t>
  </si>
  <si>
    <t>2070699</t>
  </si>
  <si>
    <t>20708</t>
  </si>
  <si>
    <t>2070899</t>
  </si>
  <si>
    <t>208</t>
  </si>
  <si>
    <t>社会保障和就业支出</t>
  </si>
  <si>
    <t>20805</t>
  </si>
  <si>
    <t>2080501</t>
  </si>
  <si>
    <t>2080505</t>
  </si>
  <si>
    <t>20808</t>
  </si>
  <si>
    <t>2080801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</si>
  <si>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</si>
  <si>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</si>
  <si>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</si>
  <si>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</si>
  <si>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</si>
  <si>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</si>
  <si>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</si>
  <si>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</si>
  <si>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</si>
  <si>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</si>
  <si>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</si>
  <si>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</si>
  <si>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</si>
  <si>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</si>
  <si>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</si>
  <si>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</si>
  <si>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</si>
  <si>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</si>
  <si>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</si>
  <si>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</si>
  <si>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</si>
  <si>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</si>
  <si>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</si>
  <si>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</si>
  <si>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</si>
  <si>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</si>
  <si>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</si>
  <si>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</si>
  <si>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</si>
  <si>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</si>
  <si>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</si>
  <si>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</si>
  <si>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</si>
  <si>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</si>
  <si>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</si>
  <si>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</si>
  <si>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</si>
  <si>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</si>
  <si>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</si>
  <si>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</si>
  <si>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</si>
  <si>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</si>
  <si>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</si>
  <si>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</si>
  <si>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</si>
  <si>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</si>
  <si>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</si>
  <si>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</si>
  <si>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</si>
  <si>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</si>
  <si>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</si>
  <si>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</si>
  <si>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</si>
  <si>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</si>
  <si>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</si>
  <si>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</si>
  <si>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</si>
  <si>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宣传事务</t>
  </si>
  <si>
    <t>行政运行</t>
  </si>
  <si>
    <t>一般行政管理事务</t>
  </si>
  <si>
    <t>其他宣传事务支出</t>
  </si>
  <si>
    <t>网信事务</t>
  </si>
  <si>
    <t>新闻出版电影</t>
  </si>
  <si>
    <t>其他新闻出版电影支出</t>
  </si>
  <si>
    <t>广播电视</t>
  </si>
  <si>
    <t>其他广播电视支出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</si>
  <si>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</si>
  <si>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</si>
  <si>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</si>
  <si>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</si>
  <si>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</si>
  <si>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</si>
  <si>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</si>
  <si>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</si>
  <si>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</si>
  <si>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</si>
  <si>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</si>
  <si>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</si>
  <si>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</si>
  <si>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</si>
  <si>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</si>
  <si>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</si>
  <si>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</si>
  <si>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</si>
  <si>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</si>
  <si>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</si>
  <si>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</si>
  <si>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</si>
  <si>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</si>
  <si>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</si>
  <si>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</si>
  <si>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</si>
  <si>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</si>
  <si>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</si>
  <si>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</si>
  <si>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</si>
  <si>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</si>
  <si>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</si>
  <si>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</si>
  <si>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</si>
  <si>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</si>
  <si>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</si>
  <si>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</si>
  <si>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530926210000000001471</t>
  </si>
  <si>
    <t>行政人员工资支出</t>
  </si>
  <si>
    <t>30101</t>
  </si>
  <si>
    <t>基本工资</t>
  </si>
  <si>
    <t>530926210000000001472</t>
  </si>
  <si>
    <t>事业人员工资支出</t>
  </si>
  <si>
    <t>30102</t>
  </si>
  <si>
    <t>津贴补贴</t>
  </si>
  <si>
    <t>30103</t>
  </si>
  <si>
    <t>奖金</t>
  </si>
  <si>
    <t>530926231100001392122</t>
  </si>
  <si>
    <t>行政人员绩效考核奖励（2017年提高部分）</t>
  </si>
  <si>
    <t>530926231100001392134</t>
  </si>
  <si>
    <t>奖励性绩效工资</t>
  </si>
  <si>
    <t>30107</t>
  </si>
  <si>
    <t>绩效工资</t>
  </si>
  <si>
    <t>530926231100001392155</t>
  </si>
  <si>
    <t>事业人员绩效工资（2017年提高部分）</t>
  </si>
  <si>
    <t>530926231100001392125</t>
  </si>
  <si>
    <t>基础性绩效工资</t>
  </si>
  <si>
    <t>530926210000000001473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</si>
  <si>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</si>
  <si>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</si>
  <si>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</si>
  <si>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</si>
  <si>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</si>
  <si>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</si>
  <si>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</si>
  <si>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</si>
  <si>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</si>
  <si>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</si>
  <si>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</si>
  <si>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</si>
  <si>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</si>
  <si>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</si>
  <si>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</si>
  <si>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530926210000000001474</t>
  </si>
  <si>
    <t>30113</t>
  </si>
  <si>
    <t>530926210000000001481</t>
  </si>
  <si>
    <t>一般公用经费</t>
  </si>
  <si>
    <t>30206</t>
  </si>
  <si>
    <t>电费</t>
  </si>
  <si>
    <t>30211</t>
  </si>
  <si>
    <t>差旅费</t>
  </si>
  <si>
    <t>530926241100002323356</t>
  </si>
  <si>
    <t>公务接待费（公用经费）</t>
  </si>
  <si>
    <t>30217</t>
  </si>
  <si>
    <t>30201</t>
  </si>
  <si>
    <t>办公费</t>
  </si>
  <si>
    <t>530926210000000001480</t>
  </si>
  <si>
    <t>工会经费</t>
  </si>
  <si>
    <t>30228</t>
  </si>
  <si>
    <t>530926210000000001477</t>
  </si>
  <si>
    <t>公务用车运行维护费</t>
  </si>
  <si>
    <t>30231</t>
  </si>
  <si>
    <t>530926210000000001478</t>
  </si>
  <si>
    <t>行政人员公务交通补贴</t>
  </si>
  <si>
    <t>30239</t>
  </si>
  <si>
    <t>其他交通费用</t>
  </si>
  <si>
    <t>530926210000000001475</t>
  </si>
  <si>
    <t>离退休费</t>
  </si>
  <si>
    <t>30302</t>
  </si>
  <si>
    <t>退休费</t>
  </si>
  <si>
    <t>530926231100001392160</t>
  </si>
  <si>
    <t>农村电影放映员</t>
  </si>
  <si>
    <t>30305</t>
  </si>
  <si>
    <t>生活补助</t>
  </si>
  <si>
    <t>530926231100001392161</t>
  </si>
  <si>
    <t>乡镇（公社）老放映员</t>
  </si>
  <si>
    <t>530926231100001392158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</si>
  <si>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</si>
  <si>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</si>
  <si>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</si>
  <si>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</si>
  <si>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</si>
  <si>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</si>
  <si>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</si>
  <si>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</si>
  <si>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</si>
  <si>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</si>
  <si>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</si>
  <si>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</si>
  <si>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530926251100004069130</t>
  </si>
  <si>
    <t>对外宣传工作经费</t>
  </si>
  <si>
    <t>530926231100001359900</t>
  </si>
  <si>
    <t>耿马县电影公司拆墙透绿及定额补助经费</t>
  </si>
  <si>
    <t>530926221100000765921</t>
  </si>
  <si>
    <t>耿马县舆情监测和网媒管理系统技术服务经费</t>
  </si>
  <si>
    <t>530926231100001358543</t>
  </si>
  <si>
    <t>耿马县智慧广电固边工程项目资金</t>
  </si>
  <si>
    <t>事业发展类</t>
  </si>
  <si>
    <t>530926251100003793893</t>
  </si>
  <si>
    <t>国防教育工作经费</t>
  </si>
  <si>
    <t>530926231100001549096</t>
  </si>
  <si>
    <t>精神文明建设项目经费</t>
  </si>
  <si>
    <t>530926241100002372591</t>
  </si>
  <si>
    <t>文化氛围营造工作经费</t>
  </si>
  <si>
    <t>530926231100001359925</t>
  </si>
  <si>
    <t>宣传文化氛围营造工作经费</t>
  </si>
  <si>
    <t>530926251100004103810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</si>
  <si>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</si>
  <si>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</si>
  <si>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</si>
  <si>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</si>
  <si>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</si>
  <si>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</si>
  <si>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</si>
  <si>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</si>
  <si>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</si>
  <si>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</si>
  <si>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</si>
  <si>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深入开展全民国防教育，抓好领导干部、青少年等重点对象的国防教育，加强和完善国防教育基础设施建设，广泛开展群众性国防教育活动，做好国防教育宣传普及。</t>
  </si>
  <si>
    <t>产出指标</t>
  </si>
  <si>
    <t>数量指标</t>
  </si>
  <si>
    <t>拍摄制作宣传片</t>
  </si>
  <si>
    <t>&gt;=</t>
  </si>
  <si>
    <t>部</t>
  </si>
  <si>
    <t>定量指标</t>
  </si>
  <si>
    <t>拍摄宣传片数量</t>
  </si>
  <si>
    <t>拍摄制作短视频</t>
  </si>
  <si>
    <t>个</t>
  </si>
  <si>
    <t>拍摄制作短视频数量</t>
  </si>
  <si>
    <t>制作发放宣传资料</t>
  </si>
  <si>
    <t>500</t>
  </si>
  <si>
    <t>份</t>
  </si>
  <si>
    <t>反应宣传资料发放情况</t>
  </si>
  <si>
    <t>效益指标</t>
  </si>
  <si>
    <t>社会效益</t>
  </si>
  <si>
    <t>群众知晓率</t>
  </si>
  <si>
    <t>90</t>
  </si>
  <si>
    <t>%</t>
  </si>
  <si>
    <t>群众对全民国防教育工作知晓率</t>
  </si>
  <si>
    <t>满意度指标</t>
  </si>
  <si>
    <t>服务对象满意度</t>
  </si>
  <si>
    <t>群众满意度</t>
  </si>
  <si>
    <t>群众对国防教育工作满意度</t>
  </si>
  <si>
    <t>通过拍摄宣传片，全方位宣传推介耿马，展示推介耿马良好县域形象，不断提升耿马对外知名度和影响力。</t>
  </si>
  <si>
    <t>拍摄制作耿马宣传片</t>
  </si>
  <si>
    <t>拍摄制作耿马对外宣传片</t>
  </si>
  <si>
    <t>张贴宣传条幅</t>
  </si>
  <si>
    <t>20</t>
  </si>
  <si>
    <t>条</t>
  </si>
  <si>
    <t>张贴各类宣传条幅</t>
  </si>
  <si>
    <t>发放宣传画册等宣传资料</t>
  </si>
  <si>
    <t>100</t>
  </si>
  <si>
    <t>发放宣传资料</t>
  </si>
  <si>
    <t>为经济社会发展提供有力的精神动力、舆论支持</t>
  </si>
  <si>
    <t>=</t>
  </si>
  <si>
    <t>效果明显</t>
  </si>
  <si>
    <t>年</t>
  </si>
  <si>
    <t>定性指标</t>
  </si>
  <si>
    <t>铜鼓宣传，提升经济社会发展提供动力支持</t>
  </si>
  <si>
    <t>群众对宣传工作满意度</t>
  </si>
  <si>
    <t>群众满意度≧90%</t>
  </si>
  <si>
    <t>解决县电影公司实际困难和确保群众观看电影</t>
  </si>
  <si>
    <t>时效指标</t>
  </si>
  <si>
    <t>放映及时率</t>
  </si>
  <si>
    <t>95</t>
  </si>
  <si>
    <t>及时开展电影放映</t>
  </si>
  <si>
    <t>经营状况有所改善</t>
  </si>
  <si>
    <t>群众满意程度</t>
  </si>
  <si>
    <t>过制作宣传标语、小品景观、海报、手册等在全县营造良好的社会舆论氛围，提高群众对相关工作的知晓率。</t>
  </si>
  <si>
    <t>制作宣传标语、景观小品、海报、手册等</t>
  </si>
  <si>
    <t>300</t>
  </si>
  <si>
    <t>册</t>
  </si>
  <si>
    <t>重大节日氛围营造及时率</t>
  </si>
  <si>
    <t>98</t>
  </si>
  <si>
    <t>群众对所宣传的相关工作知晓率</t>
  </si>
  <si>
    <t>群众对宣传工作的满意度</t>
  </si>
  <si>
    <t>完成2024年春节慰问工作。</t>
  </si>
  <si>
    <t>撰写刊登慰问信</t>
  </si>
  <si>
    <t>1.00</t>
  </si>
  <si>
    <t>足额发放台站慰问补助</t>
  </si>
  <si>
    <t>4</t>
  </si>
  <si>
    <t>人</t>
  </si>
  <si>
    <t>足额发放退休人员慰问金</t>
  </si>
  <si>
    <t>14</t>
  </si>
  <si>
    <t>慰问金发放及时率</t>
  </si>
  <si>
    <t>营造欢乐的新春氛围</t>
  </si>
  <si>
    <t>氛围浓厚</t>
  </si>
  <si>
    <t>被慰问人员的满意度</t>
  </si>
  <si>
    <t>着力提升广播电视公共服务水平，着力提升广播电视固边强边能力。</t>
  </si>
  <si>
    <t>提供直播节目套数</t>
  </si>
  <si>
    <t>180</t>
  </si>
  <si>
    <t>套</t>
  </si>
  <si>
    <t>提供直播节目数</t>
  </si>
  <si>
    <t>质量指标</t>
  </si>
  <si>
    <t>100Mbps宽带专线接入双向化覆盖率</t>
  </si>
  <si>
    <t>100.00</t>
  </si>
  <si>
    <t>完善提升边境广播电视服务</t>
  </si>
  <si>
    <t>群众对智慧广电项目的满意程度</t>
  </si>
  <si>
    <t>95.00</t>
  </si>
  <si>
    <t>及时发现处置网络舆情，确保我县网络舆论环境平稳可控。</t>
  </si>
  <si>
    <t>发现负面网络舆情及政务媒体错误表述及时率</t>
  </si>
  <si>
    <t>第一，网络舆情信息点多线杂面广，在舆情监测系统的帮助下，及时、有针对性地应对重大事件、重要情况及重要网络舆情，把倾向性、苗头性问题扼杀在萌芽阶段；以及对突发事件做出快速处理，开展网络舆论引导，确保我县网络舆论环境整体平稳可控。第二，政务媒体平台多，发布稿件量大，在网媒系统帮助下，及时有效的发现错误表述，避免引发负面影响。</t>
  </si>
  <si>
    <t>发现舆情信息的及时率</t>
  </si>
  <si>
    <t>县域网络舆论环境</t>
  </si>
  <si>
    <t>平稳可控</t>
  </si>
  <si>
    <t>降低网络负面舆情对我县工作成果、城市形象的损害，让苗头性问题在线下得到积极处置，减少网络发酵、媒体炒作的可能性；减少政务媒体出现错敏词的概率，规范平台运营。</t>
  </si>
  <si>
    <t>群众对网络环境满意度</t>
  </si>
  <si>
    <t>维护网络安全、网络意识形态领域安全，及时发现及时处置，不让网络问题向意识形态领域传导。</t>
  </si>
  <si>
    <t>通过制作宣传标语、小品景观、海报、手册等在全县营造良好的社会舆论氛围，做好2025年泼水节，青苗节，70周年大庆活动的文化氛围营造宣传工作，提高群众对相关工作的知晓率。</t>
  </si>
  <si>
    <t>200</t>
  </si>
  <si>
    <t>张</t>
  </si>
  <si>
    <t>景观小品20个、宣传标语200张、宣传海报200张、宣传手册500册</t>
  </si>
  <si>
    <t>反应重大节日氛围营造情况</t>
  </si>
  <si>
    <t>群众对所宣传的相关工作知晓率≧90%</t>
  </si>
  <si>
    <t>可持续影响</t>
  </si>
  <si>
    <t>群众文化氛围营造参与度</t>
  </si>
  <si>
    <t>群众参与情况</t>
  </si>
  <si>
    <t>深入开展党的二十届三中全会精神学习宣传，大力开展志愿服务活动，认真做好文明创建和管理工作。</t>
  </si>
  <si>
    <t>开展志愿服务实践活动</t>
  </si>
  <si>
    <t>次</t>
  </si>
  <si>
    <t>反应志愿服无开展数量</t>
  </si>
  <si>
    <t>制作发放文明城市宣传材料</t>
  </si>
  <si>
    <t>反应文明城市等宣传情况</t>
  </si>
  <si>
    <t>活动参与人次</t>
  </si>
  <si>
    <t>1000</t>
  </si>
  <si>
    <t>人次</t>
  </si>
  <si>
    <t>反应活动参与人次</t>
  </si>
  <si>
    <t>为经济社会发展提供有力的精神动力</t>
  </si>
  <si>
    <t>精神文明建设对经济社会发展的影响</t>
  </si>
  <si>
    <t>群众对精神文明创建工作满意度</t>
  </si>
  <si>
    <t>反应群众满意度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</si>
  <si>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</si>
  <si>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</si>
  <si>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</si>
  <si>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</si>
  <si>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</si>
  <si>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</si>
  <si>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</si>
  <si>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</si>
  <si>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</si>
  <si>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</si>
  <si>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</si>
  <si>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</si>
  <si>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</si>
  <si>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</si>
  <si>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公务用车加油及保险维修经费</t>
  </si>
  <si>
    <t>其他服务</t>
  </si>
  <si>
    <t>元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</si>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</sst>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.00;\-#,##0.00;;@"/>
    <numFmt numFmtId="178" formatCode="#,##0;\-#,##0;;@"/>
    <numFmt numFmtId="179" formatCode="yyyy\-mm\-dd"/>
    <numFmt numFmtId="180" formatCode="hh:mm:ss"/>
  </numFmts>
  <fonts count="47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1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8" applyNumberFormat="0" applyAlignment="0" applyProtection="0">
      <alignment vertical="center"/>
    </xf>
    <xf numFmtId="0" fontId="41" fillId="12" borderId="14" applyNumberFormat="0" applyAlignment="0" applyProtection="0">
      <alignment vertical="center"/>
    </xf>
    <xf numFmtId="0" fontId="42" fillId="13" borderId="19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177" fontId="8" fillId="0" borderId="7">
      <alignment horizontal="right" vertical="center"/>
    </xf>
    <xf numFmtId="49" fontId="8" fillId="0" borderId="7">
      <alignment horizontal="left" vertical="center" wrapText="1"/>
    </xf>
    <xf numFmtId="177" fontId="8" fillId="0" borderId="7">
      <alignment horizontal="right" vertical="center"/>
    </xf>
    <xf numFmtId="180" fontId="8" fillId="0" borderId="7">
      <alignment horizontal="right" vertical="center"/>
    </xf>
    <xf numFmtId="178" fontId="8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7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8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7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7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2" customHeight="1" outlineLevelCol="3"/>
  <cols>
    <col min="1" max="1" width="31.8541666666667" customWidth="1"/>
    <col min="2" max="2" width="35.5729166666667" customWidth="1"/>
    <col min="3" max="3" width="36.5729166666667" customWidth="1"/>
    <col min="4" max="4" width="33.8541666666667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0"/>
      <c r="C3" s="200"/>
      <c r="D3" s="200"/>
    </row>
    <row r="4" ht="18.75" customHeight="1" spans="1:4">
      <c r="A4" s="42" t="str">
        <f>"单位名称："&amp;"中国共产党耿马傣族佤族自治县委员会宣传部"</f>
        <v>单位名称：中国共产党耿马傣族佤族自治县委员会宣传部</v>
      </c>
      <c r="B4" s="201"/>
      <c r="C4" s="20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5392614.87</v>
      </c>
      <c r="C8" s="132" t="s">
        <v>7</v>
      </c>
      <c r="D8" s="24">
        <v>3740689.13</v>
      </c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2" t="s">
        <v>14</v>
      </c>
      <c r="B12" s="24"/>
      <c r="C12" s="160" t="s">
        <v>15</v>
      </c>
      <c r="D12" s="24"/>
    </row>
    <row r="13" ht="18.75" customHeight="1" spans="1:4">
      <c r="A13" s="163" t="s">
        <v>16</v>
      </c>
      <c r="B13" s="24"/>
      <c r="C13" s="162" t="s">
        <v>17</v>
      </c>
      <c r="D13" s="24"/>
    </row>
    <row r="14" ht="18.75" customHeight="1" spans="1:4">
      <c r="A14" s="163" t="s">
        <v>18</v>
      </c>
      <c r="B14" s="24"/>
      <c r="C14" s="162" t="s">
        <v>19</v>
      </c>
      <c r="D14" s="24">
        <v>483520</v>
      </c>
    </row>
    <row r="15" ht="18.75" customHeight="1" spans="1:4">
      <c r="A15" s="163" t="s">
        <v>20</v>
      </c>
      <c r="B15" s="24"/>
      <c r="C15" s="162" t="s">
        <v>21</v>
      </c>
      <c r="D15" s="24">
        <v>713228.52</v>
      </c>
    </row>
    <row r="16" ht="18.75" customHeight="1" spans="1:4">
      <c r="A16" s="163" t="s">
        <v>22</v>
      </c>
      <c r="B16" s="24"/>
      <c r="C16" s="162" t="s">
        <v>23</v>
      </c>
      <c r="D16" s="24">
        <v>177552.42</v>
      </c>
    </row>
    <row r="17" ht="18.75" customHeight="1" spans="1:4">
      <c r="A17" s="163" t="s">
        <v>24</v>
      </c>
      <c r="B17" s="24"/>
      <c r="C17" s="163" t="s">
        <v>25</v>
      </c>
      <c r="D17" s="24"/>
    </row>
    <row r="18" ht="18.75" customHeight="1" spans="1:4">
      <c r="A18" s="163" t="s">
        <v>26</v>
      </c>
      <c r="B18" s="24"/>
      <c r="C18" s="163" t="s">
        <v>27</v>
      </c>
      <c r="D18" s="24"/>
    </row>
    <row r="19" ht="18.75" customHeight="1" spans="1:4">
      <c r="A19" s="164" t="s">
        <v>26</v>
      </c>
      <c r="B19" s="24"/>
      <c r="C19" s="162" t="s">
        <v>28</v>
      </c>
      <c r="D19" s="24"/>
    </row>
    <row r="20" ht="18.75" customHeight="1" spans="1:4">
      <c r="A20" s="164" t="s">
        <v>26</v>
      </c>
      <c r="B20" s="24"/>
      <c r="C20" s="162" t="s">
        <v>29</v>
      </c>
      <c r="D20" s="24"/>
    </row>
    <row r="21" ht="18.75" customHeight="1" spans="1:4">
      <c r="A21" s="164" t="s">
        <v>26</v>
      </c>
      <c r="B21" s="24"/>
      <c r="C21" s="162" t="s">
        <v>30</v>
      </c>
      <c r="D21" s="24"/>
    </row>
    <row r="22" ht="18.75" customHeight="1" spans="1:4">
      <c r="A22" s="164" t="s">
        <v>26</v>
      </c>
      <c r="B22" s="24"/>
      <c r="C22" s="162" t="s">
        <v>31</v>
      </c>
      <c r="D22" s="24"/>
    </row>
    <row r="23" ht="18.75" customHeight="1" spans="1:4">
      <c r="A23" s="164" t="s">
        <v>26</v>
      </c>
      <c r="B23" s="24"/>
      <c r="C23" s="162" t="s">
        <v>32</v>
      </c>
      <c r="D23" s="24"/>
    </row>
    <row r="24" ht="18.75" customHeight="1" spans="1:4">
      <c r="A24" s="164" t="s">
        <v>26</v>
      </c>
      <c r="B24" s="24"/>
      <c r="C24" s="162" t="s">
        <v>33</v>
      </c>
      <c r="D24" s="24"/>
    </row>
    <row r="25" ht="18.75" customHeight="1" spans="1:4">
      <c r="A25" s="164" t="s">
        <v>26</v>
      </c>
      <c r="B25" s="24"/>
      <c r="C25" s="162" t="s">
        <v>34</v>
      </c>
      <c r="D25" s="24"/>
    </row>
    <row r="26" ht="18.75" customHeight="1" spans="1:4">
      <c r="A26" s="164" t="s">
        <v>26</v>
      </c>
      <c r="B26" s="24"/>
      <c r="C26" s="162" t="s">
        <v>35</v>
      </c>
      <c r="D26" s="24">
        <v>277624.8</v>
      </c>
    </row>
    <row r="27" ht="18.75" customHeight="1" spans="1:4">
      <c r="A27" s="164" t="s">
        <v>26</v>
      </c>
      <c r="B27" s="24"/>
      <c r="C27" s="162" t="s">
        <v>36</v>
      </c>
      <c r="D27" s="24"/>
    </row>
    <row r="28" ht="18.75" customHeight="1" spans="1:4">
      <c r="A28" s="164" t="s">
        <v>26</v>
      </c>
      <c r="B28" s="24"/>
      <c r="C28" s="162" t="s">
        <v>37</v>
      </c>
      <c r="D28" s="24"/>
    </row>
    <row r="29" ht="18.75" customHeight="1" spans="1:4">
      <c r="A29" s="164" t="s">
        <v>26</v>
      </c>
      <c r="B29" s="24"/>
      <c r="C29" s="162" t="s">
        <v>38</v>
      </c>
      <c r="D29" s="24"/>
    </row>
    <row r="30" ht="18.75" customHeight="1" spans="1:4">
      <c r="A30" s="164" t="s">
        <v>26</v>
      </c>
      <c r="B30" s="24"/>
      <c r="C30" s="162" t="s">
        <v>39</v>
      </c>
      <c r="D30" s="24"/>
    </row>
    <row r="31" ht="18.75" customHeight="1" spans="1:4">
      <c r="A31" s="165" t="s">
        <v>26</v>
      </c>
      <c r="B31" s="24"/>
      <c r="C31" s="163" t="s">
        <v>40</v>
      </c>
      <c r="D31" s="24"/>
    </row>
    <row r="32" ht="18.75" customHeight="1" spans="1:4">
      <c r="A32" s="165" t="s">
        <v>26</v>
      </c>
      <c r="B32" s="24"/>
      <c r="C32" s="163" t="s">
        <v>41</v>
      </c>
      <c r="D32" s="24"/>
    </row>
    <row r="33" ht="18.75" customHeight="1" spans="1:4">
      <c r="A33" s="165" t="s">
        <v>26</v>
      </c>
      <c r="B33" s="24"/>
      <c r="C33" s="163" t="s">
        <v>42</v>
      </c>
      <c r="D33" s="24"/>
    </row>
    <row r="34" ht="18.75" customHeight="1" spans="1:4">
      <c r="A34" s="203" t="s">
        <v>43</v>
      </c>
      <c r="B34" s="166">
        <f>SUM(B8:B12)</f>
        <v>5392614.87</v>
      </c>
      <c r="C34" s="204" t="s">
        <v>44</v>
      </c>
      <c r="D34" s="166">
        <v>5392614.87</v>
      </c>
    </row>
    <row r="35" ht="18.75" customHeight="1" spans="1:4">
      <c r="A35" s="205" t="s">
        <v>45</v>
      </c>
      <c r="B35" s="24"/>
      <c r="C35" s="132" t="s">
        <v>46</v>
      </c>
      <c r="D35" s="24"/>
    </row>
    <row r="36" ht="18.75" customHeight="1" spans="1:4">
      <c r="A36" s="205" t="s">
        <v>47</v>
      </c>
      <c r="B36" s="24"/>
      <c r="C36" s="132" t="s">
        <v>47</v>
      </c>
      <c r="D36" s="24"/>
    </row>
    <row r="37" ht="18.75" customHeight="1" spans="1:4">
      <c r="A37" s="205" t="s">
        <v>48</v>
      </c>
      <c r="B37" s="24"/>
      <c r="C37" s="132" t="s">
        <v>49</v>
      </c>
      <c r="D37" s="24"/>
    </row>
    <row r="38" ht="18.75" customHeight="1" spans="1:4">
      <c r="A38" s="206" t="s">
        <v>50</v>
      </c>
      <c r="B38" s="166">
        <f t="shared" ref="B38:D38" si="1">B34+B35</f>
        <v>5392614.87</v>
      </c>
      <c r="C38" s="204" t="s">
        <v>51</v>
      </c>
      <c r="D38" s="166">
        <f t="shared" si="1"/>
        <v>5392614.87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abSelected="1" topLeftCell="E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270833333333" customWidth="1"/>
    <col min="9" max="11" width="20.5729166666667" customWidth="1"/>
    <col min="12" max="12" width="20.4270833333333" customWidth="1"/>
    <col min="13" max="13" width="20.5729166666667" customWidth="1"/>
    <col min="14" max="19" width="20.42708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3"/>
      <c r="O2" s="68"/>
      <c r="P2" s="68"/>
      <c r="Q2" s="68"/>
      <c r="R2" s="68"/>
      <c r="S2" s="39" t="s">
        <v>52</v>
      </c>
    </row>
    <row r="3" ht="57.75" customHeight="1" spans="1:19">
      <c r="A3" s="128" t="str">
        <f>"2025"&amp;"年部门收入预算表"</f>
        <v>2025年部门收入预算表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94"/>
      <c r="P3" s="194"/>
      <c r="Q3" s="194"/>
      <c r="R3" s="194"/>
      <c r="S3" s="194"/>
    </row>
    <row r="4" ht="18.75" customHeight="1" spans="1:19">
      <c r="A4" s="42" t="str">
        <f>"单位名称："&amp;"中国共产党耿马傣族佤族自治县委员会宣传部"</f>
        <v>单位名称：中国共产党耿马傣族佤族自治县委员会宣传部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78" t="s">
        <v>53</v>
      </c>
      <c r="B5" s="179" t="s">
        <v>54</v>
      </c>
      <c r="C5" s="179" t="s">
        <v>55</v>
      </c>
      <c r="D5" s="180" t="s">
        <v>56</v>
      </c>
      <c r="E5" s="181"/>
      <c r="F5" s="181"/>
      <c r="G5" s="181"/>
      <c r="H5" s="181"/>
      <c r="I5" s="181"/>
      <c r="J5" s="195"/>
      <c r="K5" s="181"/>
      <c r="L5" s="181"/>
      <c r="M5" s="181"/>
      <c r="N5" s="196"/>
      <c r="O5" s="180" t="s">
        <v>45</v>
      </c>
      <c r="P5" s="180"/>
      <c r="Q5" s="180"/>
      <c r="R5" s="180"/>
      <c r="S5" s="199"/>
    </row>
    <row r="6" ht="18.75" customHeight="1" spans="1:19">
      <c r="A6" s="182"/>
      <c r="B6" s="183"/>
      <c r="C6" s="183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97" t="s">
        <v>62</v>
      </c>
      <c r="J6" s="197"/>
      <c r="K6" s="197"/>
      <c r="L6" s="197"/>
      <c r="M6" s="197"/>
      <c r="N6" s="187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18.75" customHeight="1" spans="1:19">
      <c r="A7" s="185"/>
      <c r="B7" s="186"/>
      <c r="C7" s="186"/>
      <c r="D7" s="187"/>
      <c r="E7" s="187"/>
      <c r="F7" s="187"/>
      <c r="G7" s="187"/>
      <c r="H7" s="187"/>
      <c r="I7" s="186" t="s">
        <v>57</v>
      </c>
      <c r="J7" s="186" t="s">
        <v>64</v>
      </c>
      <c r="K7" s="186" t="s">
        <v>65</v>
      </c>
      <c r="L7" s="186" t="s">
        <v>66</v>
      </c>
      <c r="M7" s="186" t="s">
        <v>67</v>
      </c>
      <c r="N7" s="186" t="s">
        <v>68</v>
      </c>
      <c r="O7" s="198"/>
      <c r="P7" s="198"/>
      <c r="Q7" s="198"/>
      <c r="R7" s="198"/>
      <c r="S7" s="18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8" t="s">
        <v>69</v>
      </c>
      <c r="B9" s="189" t="s">
        <v>70</v>
      </c>
      <c r="C9" s="24">
        <v>5392614.87</v>
      </c>
      <c r="D9" s="24">
        <v>5392614.87</v>
      </c>
      <c r="E9" s="24">
        <v>5392614.87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71</v>
      </c>
      <c r="B10" s="190" t="s">
        <v>70</v>
      </c>
      <c r="C10" s="24">
        <v>5392614.87</v>
      </c>
      <c r="D10" s="24">
        <v>5392614.87</v>
      </c>
      <c r="E10" s="24">
        <v>5392614.87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1" t="s">
        <v>55</v>
      </c>
      <c r="B11" s="192"/>
      <c r="C11" s="24">
        <v>5392614.87</v>
      </c>
      <c r="D11" s="24">
        <v>5392614.87</v>
      </c>
      <c r="E11" s="24">
        <v>5392614.87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4"/>
  <sheetViews>
    <sheetView showZeros="0" tabSelected="1" topLeftCell="I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14.28125" customWidth="1"/>
    <col min="2" max="2" width="37.7083333333333" customWidth="1"/>
    <col min="3" max="6" width="19.1458333333333" customWidth="1"/>
    <col min="7" max="8" width="19" customWidth="1"/>
    <col min="9" max="9" width="18.8541666666667" customWidth="1"/>
    <col min="10" max="11" width="19" customWidth="1"/>
    <col min="12" max="14" width="18.8541666666667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8"/>
      <c r="E2" s="2"/>
      <c r="F2" s="2"/>
      <c r="G2" s="2"/>
      <c r="H2" s="168"/>
      <c r="I2" s="2"/>
      <c r="J2" s="168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ht="18.75" customHeight="1" spans="1:15">
      <c r="A4" s="170" t="str">
        <f>"单位名称："&amp;"中国共产党耿马傣族佤族自治县委员会宣传部"</f>
        <v>单位名称：中国共产党耿马傣族佤族自治县委员会宣传部</v>
      </c>
      <c r="B4" s="171"/>
      <c r="C4" s="63"/>
      <c r="D4" s="31"/>
      <c r="E4" s="63"/>
      <c r="F4" s="63"/>
      <c r="G4" s="63"/>
      <c r="H4" s="31"/>
      <c r="I4" s="63"/>
      <c r="J4" s="31"/>
      <c r="K4" s="63"/>
      <c r="L4" s="63"/>
      <c r="M4" s="176"/>
      <c r="N4" s="176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8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84</v>
      </c>
      <c r="B8" s="157" t="s">
        <v>85</v>
      </c>
      <c r="C8" s="24">
        <v>3740689.13</v>
      </c>
      <c r="D8" s="24">
        <v>3740689.13</v>
      </c>
      <c r="E8" s="24">
        <v>2963889.13</v>
      </c>
      <c r="F8" s="24">
        <v>776800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2" t="s">
        <v>86</v>
      </c>
      <c r="B9" s="173" t="str">
        <f>"  "&amp;"宣传事务"</f>
        <v>  宣传事务</v>
      </c>
      <c r="C9" s="24">
        <v>3680689.13</v>
      </c>
      <c r="D9" s="24">
        <v>3680689.13</v>
      </c>
      <c r="E9" s="24">
        <v>2963889.13</v>
      </c>
      <c r="F9" s="24">
        <v>716800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2" t="s">
        <v>87</v>
      </c>
      <c r="B10" s="173" t="str">
        <f>"    "&amp;"行政运行"</f>
        <v>    行政运行</v>
      </c>
      <c r="C10" s="24">
        <v>2963889.13</v>
      </c>
      <c r="D10" s="24">
        <v>2963889.13</v>
      </c>
      <c r="E10" s="24">
        <v>2963889.13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2" t="s">
        <v>88</v>
      </c>
      <c r="B11" s="173" t="str">
        <f t="shared" ref="B11:B14" si="0">"    "&amp;"一般行政管理事务"</f>
        <v>    一般行政管理事务</v>
      </c>
      <c r="C11" s="24">
        <v>620000</v>
      </c>
      <c r="D11" s="24">
        <v>620000</v>
      </c>
      <c r="E11" s="24"/>
      <c r="F11" s="24">
        <v>620000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2" t="s">
        <v>89</v>
      </c>
      <c r="B12" s="173" t="str">
        <f>"    "&amp;"其他宣传事务支出"</f>
        <v>    其他宣传事务支出</v>
      </c>
      <c r="C12" s="24">
        <v>96800</v>
      </c>
      <c r="D12" s="24">
        <v>96800</v>
      </c>
      <c r="E12" s="24"/>
      <c r="F12" s="24">
        <v>96800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2" t="s">
        <v>90</v>
      </c>
      <c r="B13" s="173" t="str">
        <f>"  "&amp;"网信事务"</f>
        <v>  网信事务</v>
      </c>
      <c r="C13" s="24">
        <v>60000</v>
      </c>
      <c r="D13" s="24">
        <v>60000</v>
      </c>
      <c r="E13" s="24"/>
      <c r="F13" s="24">
        <v>60000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2" t="s">
        <v>91</v>
      </c>
      <c r="B14" s="173" t="str">
        <f t="shared" si="0"/>
        <v>    一般行政管理事务</v>
      </c>
      <c r="C14" s="24">
        <v>60000</v>
      </c>
      <c r="D14" s="24">
        <v>60000</v>
      </c>
      <c r="E14" s="24"/>
      <c r="F14" s="24">
        <v>60000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2" t="s">
        <v>92</v>
      </c>
      <c r="B15" s="157" t="s">
        <v>93</v>
      </c>
      <c r="C15" s="24">
        <v>483520</v>
      </c>
      <c r="D15" s="24">
        <v>483520</v>
      </c>
      <c r="E15" s="24">
        <v>128520</v>
      </c>
      <c r="F15" s="24">
        <v>355000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2" t="s">
        <v>94</v>
      </c>
      <c r="B16" s="173" t="str">
        <f>"  "&amp;"新闻出版电影"</f>
        <v>  新闻出版电影</v>
      </c>
      <c r="C16" s="24">
        <v>256520</v>
      </c>
      <c r="D16" s="24">
        <v>256520</v>
      </c>
      <c r="E16" s="24">
        <v>128520</v>
      </c>
      <c r="F16" s="24">
        <v>128000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2" t="s">
        <v>95</v>
      </c>
      <c r="B17" s="173" t="str">
        <f>"    "&amp;"其他新闻出版电影支出"</f>
        <v>    其他新闻出版电影支出</v>
      </c>
      <c r="C17" s="24">
        <v>256520</v>
      </c>
      <c r="D17" s="24">
        <v>256520</v>
      </c>
      <c r="E17" s="24">
        <v>128520</v>
      </c>
      <c r="F17" s="24">
        <v>128000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2" t="s">
        <v>96</v>
      </c>
      <c r="B18" s="173" t="str">
        <f>"  "&amp;"广播电视"</f>
        <v>  广播电视</v>
      </c>
      <c r="C18" s="24">
        <v>227000</v>
      </c>
      <c r="D18" s="24">
        <v>227000</v>
      </c>
      <c r="E18" s="24"/>
      <c r="F18" s="24">
        <v>227000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2" t="s">
        <v>97</v>
      </c>
      <c r="B19" s="173" t="str">
        <f>"    "&amp;"其他广播电视支出"</f>
        <v>    其他广播电视支出</v>
      </c>
      <c r="C19" s="24">
        <v>227000</v>
      </c>
      <c r="D19" s="24">
        <v>227000</v>
      </c>
      <c r="E19" s="24"/>
      <c r="F19" s="24">
        <v>227000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2" t="s">
        <v>98</v>
      </c>
      <c r="B20" s="157" t="s">
        <v>99</v>
      </c>
      <c r="C20" s="24">
        <v>713228.52</v>
      </c>
      <c r="D20" s="24">
        <v>713228.52</v>
      </c>
      <c r="E20" s="24">
        <v>713228.52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2" t="s">
        <v>100</v>
      </c>
      <c r="B21" s="173" t="str">
        <f>"  "&amp;"行政事业单位养老支出"</f>
        <v>  行政事业单位养老支出</v>
      </c>
      <c r="C21" s="24">
        <v>673712.4</v>
      </c>
      <c r="D21" s="24">
        <v>673712.4</v>
      </c>
      <c r="E21" s="24">
        <v>673712.4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2" t="s">
        <v>101</v>
      </c>
      <c r="B22" s="173" t="str">
        <f>"    "&amp;"行政单位离退休"</f>
        <v>    行政单位离退休</v>
      </c>
      <c r="C22" s="24">
        <v>303546</v>
      </c>
      <c r="D22" s="24">
        <v>303546</v>
      </c>
      <c r="E22" s="24">
        <v>303546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2" t="s">
        <v>102</v>
      </c>
      <c r="B23" s="173" t="str">
        <f>"    "&amp;"机关事业单位基本养老保险缴费支出"</f>
        <v>    机关事业单位基本养老保险缴费支出</v>
      </c>
      <c r="C23" s="24">
        <v>370166.4</v>
      </c>
      <c r="D23" s="24">
        <v>370166.4</v>
      </c>
      <c r="E23" s="24">
        <v>370166.4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2" t="s">
        <v>103</v>
      </c>
      <c r="B24" s="173" t="str">
        <f>"  "&amp;"抚恤"</f>
        <v>  抚恤</v>
      </c>
      <c r="C24" s="24">
        <v>39516.12</v>
      </c>
      <c r="D24" s="24">
        <v>39516.12</v>
      </c>
      <c r="E24" s="24">
        <v>39516.12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2" t="s">
        <v>104</v>
      </c>
      <c r="B25" s="173" t="str">
        <f>"    "&amp;"死亡抚恤"</f>
        <v>    死亡抚恤</v>
      </c>
      <c r="C25" s="24">
        <v>39516.12</v>
      </c>
      <c r="D25" s="24">
        <v>39516.12</v>
      </c>
      <c r="E25" s="24">
        <v>39516.12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2" t="s">
        <v>105</v>
      </c>
      <c r="B26" s="157" t="s">
        <v>106</v>
      </c>
      <c r="C26" s="24">
        <v>177552.42</v>
      </c>
      <c r="D26" s="24">
        <v>177552.42</v>
      </c>
      <c r="E26" s="24">
        <v>177552.42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2" t="s">
        <v>107</v>
      </c>
      <c r="B27" s="173" t="str">
        <f>"  "&amp;"行政事业单位医疗"</f>
        <v>  行政事业单位医疗</v>
      </c>
      <c r="C27" s="24">
        <v>177552.42</v>
      </c>
      <c r="D27" s="24">
        <v>177552.42</v>
      </c>
      <c r="E27" s="24">
        <v>177552.42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2" t="s">
        <v>108</v>
      </c>
      <c r="B28" s="173" t="str">
        <f>"    "&amp;"行政单位医疗"</f>
        <v>    行政单位医疗</v>
      </c>
      <c r="C28" s="24">
        <v>67048.14</v>
      </c>
      <c r="D28" s="24">
        <v>67048.14</v>
      </c>
      <c r="E28" s="24">
        <v>67048.14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2" t="s">
        <v>109</v>
      </c>
      <c r="B29" s="173" t="str">
        <f>"    "&amp;"事业单位医疗"</f>
        <v>    事业单位医疗</v>
      </c>
      <c r="C29" s="24">
        <v>97213.2</v>
      </c>
      <c r="D29" s="24">
        <v>97213.2</v>
      </c>
      <c r="E29" s="24">
        <v>97213.2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2" t="s">
        <v>110</v>
      </c>
      <c r="B30" s="173" t="str">
        <f>"    "&amp;"其他行政事业单位医疗支出"</f>
        <v>    其他行政事业单位医疗支出</v>
      </c>
      <c r="C30" s="24">
        <v>13291.08</v>
      </c>
      <c r="D30" s="24">
        <v>13291.08</v>
      </c>
      <c r="E30" s="24">
        <v>13291.08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32" t="s">
        <v>111</v>
      </c>
      <c r="B31" s="157" t="s">
        <v>112</v>
      </c>
      <c r="C31" s="24">
        <v>277624.8</v>
      </c>
      <c r="D31" s="24">
        <v>277624.8</v>
      </c>
      <c r="E31" s="24">
        <v>277624.8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2" t="s">
        <v>113</v>
      </c>
      <c r="B32" s="173" t="str">
        <f>"  "&amp;"住房改革支出"</f>
        <v>  住房改革支出</v>
      </c>
      <c r="C32" s="24">
        <v>277624.8</v>
      </c>
      <c r="D32" s="24">
        <v>277624.8</v>
      </c>
      <c r="E32" s="24">
        <v>277624.8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2" t="s">
        <v>114</v>
      </c>
      <c r="B33" s="173" t="str">
        <f>"    "&amp;"住房公积金"</f>
        <v>    住房公积金</v>
      </c>
      <c r="C33" s="24">
        <v>277624.8</v>
      </c>
      <c r="D33" s="24">
        <v>277624.8</v>
      </c>
      <c r="E33" s="24">
        <v>277624.8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4" t="s">
        <v>115</v>
      </c>
      <c r="B34" s="175" t="s">
        <v>115</v>
      </c>
      <c r="C34" s="24">
        <v>5392614.87</v>
      </c>
      <c r="D34" s="24">
        <v>5392614.87</v>
      </c>
      <c r="E34" s="24">
        <v>4260814.87</v>
      </c>
      <c r="F34" s="24">
        <v>1131800</v>
      </c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11">
    <mergeCell ref="A3:O3"/>
    <mergeCell ref="A4:L4"/>
    <mergeCell ref="D5:F5"/>
    <mergeCell ref="J5:O5"/>
    <mergeCell ref="A34:B3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3"/>
  <cols>
    <col min="1" max="1" width="39.28125" customWidth="1"/>
    <col min="2" max="2" width="30.8541666666667" customWidth="1"/>
    <col min="3" max="3" width="35.8541666666667" customWidth="1"/>
    <col min="4" max="4" width="29.8541666666667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116</v>
      </c>
    </row>
    <row r="3" ht="36" customHeight="1" spans="1:4">
      <c r="A3" s="6" t="str">
        <f>"2025"&amp;"年部门财政拨款收支预算总表"</f>
        <v>2025年部门财政拨款收支预算总表</v>
      </c>
      <c r="B3" s="155"/>
      <c r="C3" s="155"/>
      <c r="D3" s="155"/>
    </row>
    <row r="4" ht="18.75" customHeight="1" spans="1:4">
      <c r="A4" s="8" t="str">
        <f>"单位名称："&amp;"中国共产党耿马傣族佤族自治县委员会宣传部"</f>
        <v>单位名称：中国共产党耿马傣族佤族自治县委员会宣传部</v>
      </c>
      <c r="B4" s="156"/>
      <c r="C4" s="156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117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7" t="s">
        <v>118</v>
      </c>
      <c r="B8" s="24">
        <v>5392614.87</v>
      </c>
      <c r="C8" s="23" t="s">
        <v>119</v>
      </c>
      <c r="D8" s="24">
        <v>5392614.87</v>
      </c>
    </row>
    <row r="9" ht="18.75" customHeight="1" spans="1:4">
      <c r="A9" s="158" t="s">
        <v>120</v>
      </c>
      <c r="B9" s="24">
        <v>5392614.87</v>
      </c>
      <c r="C9" s="23" t="s">
        <v>121</v>
      </c>
      <c r="D9" s="24">
        <v>3740689.13</v>
      </c>
    </row>
    <row r="10" ht="18.75" customHeight="1" spans="1:4">
      <c r="A10" s="158" t="s">
        <v>122</v>
      </c>
      <c r="B10" s="24"/>
      <c r="C10" s="23" t="s">
        <v>123</v>
      </c>
      <c r="D10" s="24"/>
    </row>
    <row r="11" ht="18.75" customHeight="1" spans="1:4">
      <c r="A11" s="158" t="s">
        <v>124</v>
      </c>
      <c r="B11" s="24"/>
      <c r="C11" s="23" t="s">
        <v>125</v>
      </c>
      <c r="D11" s="24"/>
    </row>
    <row r="12" ht="18.75" customHeight="1" spans="1:4">
      <c r="A12" s="159" t="s">
        <v>126</v>
      </c>
      <c r="B12" s="24"/>
      <c r="C12" s="160" t="s">
        <v>127</v>
      </c>
      <c r="D12" s="24"/>
    </row>
    <row r="13" ht="18.75" customHeight="1" spans="1:4">
      <c r="A13" s="161" t="s">
        <v>120</v>
      </c>
      <c r="B13" s="24"/>
      <c r="C13" s="162" t="s">
        <v>128</v>
      </c>
      <c r="D13" s="24"/>
    </row>
    <row r="14" ht="18.75" customHeight="1" spans="1:4">
      <c r="A14" s="161" t="s">
        <v>122</v>
      </c>
      <c r="B14" s="24"/>
      <c r="C14" s="162" t="s">
        <v>129</v>
      </c>
      <c r="D14" s="24"/>
    </row>
    <row r="15" ht="18.75" customHeight="1" spans="1:4">
      <c r="A15" s="161" t="s">
        <v>124</v>
      </c>
      <c r="B15" s="24"/>
      <c r="C15" s="162" t="s">
        <v>130</v>
      </c>
      <c r="D15" s="24">
        <v>483520</v>
      </c>
    </row>
    <row r="16" ht="18.75" customHeight="1" spans="1:4">
      <c r="A16" s="161" t="s">
        <v>26</v>
      </c>
      <c r="B16" s="24"/>
      <c r="C16" s="162" t="s">
        <v>131</v>
      </c>
      <c r="D16" s="24">
        <v>713228.52</v>
      </c>
    </row>
    <row r="17" ht="18.75" customHeight="1" spans="1:4">
      <c r="A17" s="161" t="s">
        <v>26</v>
      </c>
      <c r="B17" s="24" t="s">
        <v>26</v>
      </c>
      <c r="C17" s="162" t="s">
        <v>132</v>
      </c>
      <c r="D17" s="24">
        <v>177552.42</v>
      </c>
    </row>
    <row r="18" ht="18.75" customHeight="1" spans="1:4">
      <c r="A18" s="163" t="s">
        <v>26</v>
      </c>
      <c r="B18" s="24" t="s">
        <v>26</v>
      </c>
      <c r="C18" s="162" t="s">
        <v>133</v>
      </c>
      <c r="D18" s="24"/>
    </row>
    <row r="19" ht="18.75" customHeight="1" spans="1:4">
      <c r="A19" s="163" t="s">
        <v>26</v>
      </c>
      <c r="B19" s="24" t="s">
        <v>26</v>
      </c>
      <c r="C19" s="162" t="s">
        <v>134</v>
      </c>
      <c r="D19" s="24"/>
    </row>
    <row r="20" ht="18.75" customHeight="1" spans="1:4">
      <c r="A20" s="164" t="s">
        <v>26</v>
      </c>
      <c r="B20" s="24" t="s">
        <v>26</v>
      </c>
      <c r="C20" s="162" t="s">
        <v>135</v>
      </c>
      <c r="D20" s="24"/>
    </row>
    <row r="21" ht="18.75" customHeight="1" spans="1:4">
      <c r="A21" s="164" t="s">
        <v>26</v>
      </c>
      <c r="B21" s="24" t="s">
        <v>26</v>
      </c>
      <c r="C21" s="162" t="s">
        <v>136</v>
      </c>
      <c r="D21" s="24"/>
    </row>
    <row r="22" ht="18.75" customHeight="1" spans="1:4">
      <c r="A22" s="164" t="s">
        <v>26</v>
      </c>
      <c r="B22" s="24" t="s">
        <v>26</v>
      </c>
      <c r="C22" s="162" t="s">
        <v>137</v>
      </c>
      <c r="D22" s="24"/>
    </row>
    <row r="23" ht="18.75" customHeight="1" spans="1:4">
      <c r="A23" s="164" t="s">
        <v>26</v>
      </c>
      <c r="B23" s="24" t="s">
        <v>26</v>
      </c>
      <c r="C23" s="162" t="s">
        <v>138</v>
      </c>
      <c r="D23" s="24"/>
    </row>
    <row r="24" ht="18.75" customHeight="1" spans="1:4">
      <c r="A24" s="164" t="s">
        <v>26</v>
      </c>
      <c r="B24" s="24" t="s">
        <v>26</v>
      </c>
      <c r="C24" s="162" t="s">
        <v>139</v>
      </c>
      <c r="D24" s="24"/>
    </row>
    <row r="25" ht="18.75" customHeight="1" spans="1:4">
      <c r="A25" s="164" t="s">
        <v>26</v>
      </c>
      <c r="B25" s="24" t="s">
        <v>26</v>
      </c>
      <c r="C25" s="162" t="s">
        <v>140</v>
      </c>
      <c r="D25" s="24"/>
    </row>
    <row r="26" ht="18.75" customHeight="1" spans="1:4">
      <c r="A26" s="164" t="s">
        <v>26</v>
      </c>
      <c r="B26" s="24" t="s">
        <v>26</v>
      </c>
      <c r="C26" s="162" t="s">
        <v>141</v>
      </c>
      <c r="D26" s="24"/>
    </row>
    <row r="27" ht="18.75" customHeight="1" spans="1:4">
      <c r="A27" s="164" t="s">
        <v>26</v>
      </c>
      <c r="B27" s="24" t="s">
        <v>26</v>
      </c>
      <c r="C27" s="162" t="s">
        <v>142</v>
      </c>
      <c r="D27" s="24">
        <v>277624.8</v>
      </c>
    </row>
    <row r="28" ht="18.75" customHeight="1" spans="1:4">
      <c r="A28" s="164" t="s">
        <v>26</v>
      </c>
      <c r="B28" s="24" t="s">
        <v>26</v>
      </c>
      <c r="C28" s="162" t="s">
        <v>143</v>
      </c>
      <c r="D28" s="24"/>
    </row>
    <row r="29" ht="18.75" customHeight="1" spans="1:4">
      <c r="A29" s="164" t="s">
        <v>26</v>
      </c>
      <c r="B29" s="24" t="s">
        <v>26</v>
      </c>
      <c r="C29" s="162" t="s">
        <v>144</v>
      </c>
      <c r="D29" s="24"/>
    </row>
    <row r="30" ht="18.75" customHeight="1" spans="1:4">
      <c r="A30" s="164" t="s">
        <v>26</v>
      </c>
      <c r="B30" s="24" t="s">
        <v>26</v>
      </c>
      <c r="C30" s="162" t="s">
        <v>145</v>
      </c>
      <c r="D30" s="24"/>
    </row>
    <row r="31" ht="18.75" customHeight="1" spans="1:4">
      <c r="A31" s="164" t="s">
        <v>26</v>
      </c>
      <c r="B31" s="24" t="s">
        <v>26</v>
      </c>
      <c r="C31" s="162" t="s">
        <v>146</v>
      </c>
      <c r="D31" s="24"/>
    </row>
    <row r="32" ht="18.75" customHeight="1" spans="1:4">
      <c r="A32" s="165" t="s">
        <v>26</v>
      </c>
      <c r="B32" s="24" t="s">
        <v>26</v>
      </c>
      <c r="C32" s="162" t="s">
        <v>147</v>
      </c>
      <c r="D32" s="24"/>
    </row>
    <row r="33" ht="18.75" customHeight="1" spans="1:4">
      <c r="A33" s="165" t="s">
        <v>26</v>
      </c>
      <c r="B33" s="24" t="s">
        <v>26</v>
      </c>
      <c r="C33" s="162" t="s">
        <v>148</v>
      </c>
      <c r="D33" s="24"/>
    </row>
    <row r="34" ht="18.75" customHeight="1" spans="1:4">
      <c r="A34" s="165" t="s">
        <v>26</v>
      </c>
      <c r="B34" s="24" t="s">
        <v>26</v>
      </c>
      <c r="C34" s="162" t="s">
        <v>149</v>
      </c>
      <c r="D34" s="24"/>
    </row>
    <row r="35" ht="18.75" customHeight="1" spans="1:4">
      <c r="A35" s="165" t="s">
        <v>26</v>
      </c>
      <c r="B35" s="24" t="s">
        <v>26</v>
      </c>
      <c r="C35" s="162" t="s">
        <v>150</v>
      </c>
      <c r="D35" s="24"/>
    </row>
    <row r="36" ht="18.75" customHeight="1" spans="1:4">
      <c r="A36" s="56" t="s">
        <v>151</v>
      </c>
      <c r="B36" s="166">
        <v>5392614.87</v>
      </c>
      <c r="C36" s="167" t="s">
        <v>51</v>
      </c>
      <c r="D36" s="166">
        <v>5392614.87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270833333333" customWidth="1"/>
    <col min="5" max="7" width="24.28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6"/>
      <c r="F2" s="58"/>
      <c r="G2" s="40" t="s">
        <v>152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148" t="str">
        <f>"单位名称："&amp;"中国共产党耿马傣族佤族自治县委员会宣传部"</f>
        <v>单位名称：中国共产党耿马傣族佤族自治县委员会宣传部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49" t="s">
        <v>153</v>
      </c>
      <c r="B5" s="150"/>
      <c r="C5" s="107" t="s">
        <v>55</v>
      </c>
      <c r="D5" s="130" t="s">
        <v>75</v>
      </c>
      <c r="E5" s="14"/>
      <c r="F5" s="15"/>
      <c r="G5" s="123" t="s">
        <v>76</v>
      </c>
    </row>
    <row r="6" ht="20.25" customHeight="1" spans="1:7">
      <c r="A6" s="151" t="s">
        <v>73</v>
      </c>
      <c r="B6" s="151" t="s">
        <v>74</v>
      </c>
      <c r="C6" s="34"/>
      <c r="D6" s="67" t="s">
        <v>57</v>
      </c>
      <c r="E6" s="67" t="s">
        <v>154</v>
      </c>
      <c r="F6" s="67" t="s">
        <v>155</v>
      </c>
      <c r="G6" s="95"/>
    </row>
    <row r="7" ht="19.5" customHeight="1" spans="1:7">
      <c r="A7" s="151" t="s">
        <v>156</v>
      </c>
      <c r="B7" s="151" t="s">
        <v>157</v>
      </c>
      <c r="C7" s="151" t="s">
        <v>158</v>
      </c>
      <c r="D7" s="67">
        <v>4</v>
      </c>
      <c r="E7" s="152" t="s">
        <v>159</v>
      </c>
      <c r="F7" s="152" t="s">
        <v>160</v>
      </c>
      <c r="G7" s="151" t="s">
        <v>161</v>
      </c>
    </row>
    <row r="8" ht="18" customHeight="1" spans="1:7">
      <c r="A8" s="35" t="s">
        <v>84</v>
      </c>
      <c r="B8" s="35" t="s">
        <v>85</v>
      </c>
      <c r="C8" s="24">
        <v>3740689.13</v>
      </c>
      <c r="D8" s="24">
        <v>2963889.13</v>
      </c>
      <c r="E8" s="24">
        <v>2725192.73</v>
      </c>
      <c r="F8" s="24">
        <v>238696.4</v>
      </c>
      <c r="G8" s="24">
        <v>776800</v>
      </c>
    </row>
    <row r="9" ht="18" customHeight="1" spans="1:7">
      <c r="A9" s="118" t="s">
        <v>86</v>
      </c>
      <c r="B9" s="118" t="s">
        <v>162</v>
      </c>
      <c r="C9" s="24">
        <v>3680689.13</v>
      </c>
      <c r="D9" s="24">
        <v>2963889.13</v>
      </c>
      <c r="E9" s="24">
        <v>2725192.73</v>
      </c>
      <c r="F9" s="24">
        <v>238696.4</v>
      </c>
      <c r="G9" s="24">
        <v>716800</v>
      </c>
    </row>
    <row r="10" ht="18" customHeight="1" spans="1:7">
      <c r="A10" s="119" t="s">
        <v>87</v>
      </c>
      <c r="B10" s="119" t="s">
        <v>163</v>
      </c>
      <c r="C10" s="24">
        <v>2963889.13</v>
      </c>
      <c r="D10" s="24">
        <v>2963889.13</v>
      </c>
      <c r="E10" s="24">
        <v>2725192.73</v>
      </c>
      <c r="F10" s="24">
        <v>238696.4</v>
      </c>
      <c r="G10" s="24"/>
    </row>
    <row r="11" ht="18" customHeight="1" spans="1:7">
      <c r="A11" s="119" t="s">
        <v>88</v>
      </c>
      <c r="B11" s="119" t="s">
        <v>164</v>
      </c>
      <c r="C11" s="24">
        <v>620000</v>
      </c>
      <c r="D11" s="24"/>
      <c r="E11" s="24"/>
      <c r="F11" s="24"/>
      <c r="G11" s="24">
        <v>620000</v>
      </c>
    </row>
    <row r="12" ht="18" customHeight="1" spans="1:7">
      <c r="A12" s="119" t="s">
        <v>89</v>
      </c>
      <c r="B12" s="119" t="s">
        <v>165</v>
      </c>
      <c r="C12" s="24">
        <v>96800</v>
      </c>
      <c r="D12" s="24"/>
      <c r="E12" s="24"/>
      <c r="F12" s="24"/>
      <c r="G12" s="24">
        <v>96800</v>
      </c>
    </row>
    <row r="13" ht="18" customHeight="1" spans="1:7">
      <c r="A13" s="118" t="s">
        <v>90</v>
      </c>
      <c r="B13" s="118" t="s">
        <v>166</v>
      </c>
      <c r="C13" s="24">
        <v>60000</v>
      </c>
      <c r="D13" s="24"/>
      <c r="E13" s="24"/>
      <c r="F13" s="24"/>
      <c r="G13" s="24">
        <v>60000</v>
      </c>
    </row>
    <row r="14" ht="18" customHeight="1" spans="1:7">
      <c r="A14" s="119" t="s">
        <v>91</v>
      </c>
      <c r="B14" s="119" t="s">
        <v>164</v>
      </c>
      <c r="C14" s="24">
        <v>60000</v>
      </c>
      <c r="D14" s="24"/>
      <c r="E14" s="24"/>
      <c r="F14" s="24"/>
      <c r="G14" s="24">
        <v>60000</v>
      </c>
    </row>
    <row r="15" ht="18" customHeight="1" spans="1:7">
      <c r="A15" s="35" t="s">
        <v>92</v>
      </c>
      <c r="B15" s="35" t="s">
        <v>93</v>
      </c>
      <c r="C15" s="24">
        <v>483520</v>
      </c>
      <c r="D15" s="24">
        <v>128520</v>
      </c>
      <c r="E15" s="24">
        <v>128520</v>
      </c>
      <c r="F15" s="24"/>
      <c r="G15" s="24">
        <v>355000</v>
      </c>
    </row>
    <row r="16" ht="18" customHeight="1" spans="1:7">
      <c r="A16" s="118" t="s">
        <v>94</v>
      </c>
      <c r="B16" s="118" t="s">
        <v>167</v>
      </c>
      <c r="C16" s="24">
        <v>256520</v>
      </c>
      <c r="D16" s="24">
        <v>128520</v>
      </c>
      <c r="E16" s="24">
        <v>128520</v>
      </c>
      <c r="F16" s="24"/>
      <c r="G16" s="24">
        <v>128000</v>
      </c>
    </row>
    <row r="17" ht="18" customHeight="1" spans="1:7">
      <c r="A17" s="119" t="s">
        <v>95</v>
      </c>
      <c r="B17" s="119" t="s">
        <v>168</v>
      </c>
      <c r="C17" s="24">
        <v>256520</v>
      </c>
      <c r="D17" s="24">
        <v>128520</v>
      </c>
      <c r="E17" s="24">
        <v>128520</v>
      </c>
      <c r="F17" s="24"/>
      <c r="G17" s="24">
        <v>128000</v>
      </c>
    </row>
    <row r="18" ht="18" customHeight="1" spans="1:7">
      <c r="A18" s="118" t="s">
        <v>96</v>
      </c>
      <c r="B18" s="118" t="s">
        <v>169</v>
      </c>
      <c r="C18" s="24">
        <v>227000</v>
      </c>
      <c r="D18" s="24"/>
      <c r="E18" s="24"/>
      <c r="F18" s="24"/>
      <c r="G18" s="24">
        <v>227000</v>
      </c>
    </row>
    <row r="19" ht="18" customHeight="1" spans="1:7">
      <c r="A19" s="119" t="s">
        <v>97</v>
      </c>
      <c r="B19" s="119" t="s">
        <v>170</v>
      </c>
      <c r="C19" s="24">
        <v>227000</v>
      </c>
      <c r="D19" s="24"/>
      <c r="E19" s="24"/>
      <c r="F19" s="24"/>
      <c r="G19" s="24">
        <v>227000</v>
      </c>
    </row>
    <row r="20" ht="18" customHeight="1" spans="1:7">
      <c r="A20" s="35" t="s">
        <v>98</v>
      </c>
      <c r="B20" s="35" t="s">
        <v>99</v>
      </c>
      <c r="C20" s="24">
        <v>713228.52</v>
      </c>
      <c r="D20" s="24">
        <v>713228.52</v>
      </c>
      <c r="E20" s="24">
        <v>713228.52</v>
      </c>
      <c r="F20" s="24"/>
      <c r="G20" s="24"/>
    </row>
    <row r="21" ht="18" customHeight="1" spans="1:7">
      <c r="A21" s="118" t="s">
        <v>100</v>
      </c>
      <c r="B21" s="118" t="s">
        <v>171</v>
      </c>
      <c r="C21" s="24">
        <v>673712.4</v>
      </c>
      <c r="D21" s="24">
        <v>673712.4</v>
      </c>
      <c r="E21" s="24">
        <v>673712.4</v>
      </c>
      <c r="F21" s="24"/>
      <c r="G21" s="24"/>
    </row>
    <row r="22" ht="18" customHeight="1" spans="1:7">
      <c r="A22" s="119" t="s">
        <v>101</v>
      </c>
      <c r="B22" s="119" t="s">
        <v>172</v>
      </c>
      <c r="C22" s="24">
        <v>303546</v>
      </c>
      <c r="D22" s="24">
        <v>303546</v>
      </c>
      <c r="E22" s="24">
        <v>303546</v>
      </c>
      <c r="F22" s="24"/>
      <c r="G22" s="24"/>
    </row>
    <row r="23" ht="18" customHeight="1" spans="1:7">
      <c r="A23" s="119" t="s">
        <v>102</v>
      </c>
      <c r="B23" s="119" t="s">
        <v>173</v>
      </c>
      <c r="C23" s="24">
        <v>370166.4</v>
      </c>
      <c r="D23" s="24">
        <v>370166.4</v>
      </c>
      <c r="E23" s="24">
        <v>370166.4</v>
      </c>
      <c r="F23" s="24"/>
      <c r="G23" s="24"/>
    </row>
    <row r="24" ht="18" customHeight="1" spans="1:7">
      <c r="A24" s="118" t="s">
        <v>103</v>
      </c>
      <c r="B24" s="118" t="s">
        <v>174</v>
      </c>
      <c r="C24" s="24">
        <v>39516.12</v>
      </c>
      <c r="D24" s="24">
        <v>39516.12</v>
      </c>
      <c r="E24" s="24">
        <v>39516.12</v>
      </c>
      <c r="F24" s="24"/>
      <c r="G24" s="24"/>
    </row>
    <row r="25" ht="18" customHeight="1" spans="1:7">
      <c r="A25" s="119" t="s">
        <v>104</v>
      </c>
      <c r="B25" s="119" t="s">
        <v>175</v>
      </c>
      <c r="C25" s="24">
        <v>39516.12</v>
      </c>
      <c r="D25" s="24">
        <v>39516.12</v>
      </c>
      <c r="E25" s="24">
        <v>39516.12</v>
      </c>
      <c r="F25" s="24"/>
      <c r="G25" s="24"/>
    </row>
    <row r="26" ht="18" customHeight="1" spans="1:7">
      <c r="A26" s="35" t="s">
        <v>105</v>
      </c>
      <c r="B26" s="35" t="s">
        <v>106</v>
      </c>
      <c r="C26" s="24">
        <v>177552.42</v>
      </c>
      <c r="D26" s="24">
        <v>177552.42</v>
      </c>
      <c r="E26" s="24">
        <v>177552.42</v>
      </c>
      <c r="F26" s="24"/>
      <c r="G26" s="24"/>
    </row>
    <row r="27" ht="18" customHeight="1" spans="1:7">
      <c r="A27" s="118" t="s">
        <v>107</v>
      </c>
      <c r="B27" s="118" t="s">
        <v>176</v>
      </c>
      <c r="C27" s="24">
        <v>177552.42</v>
      </c>
      <c r="D27" s="24">
        <v>177552.42</v>
      </c>
      <c r="E27" s="24">
        <v>177552.42</v>
      </c>
      <c r="F27" s="24"/>
      <c r="G27" s="24"/>
    </row>
    <row r="28" ht="18" customHeight="1" spans="1:7">
      <c r="A28" s="119" t="s">
        <v>108</v>
      </c>
      <c r="B28" s="119" t="s">
        <v>177</v>
      </c>
      <c r="C28" s="24">
        <v>67048.14</v>
      </c>
      <c r="D28" s="24">
        <v>67048.14</v>
      </c>
      <c r="E28" s="24">
        <v>67048.14</v>
      </c>
      <c r="F28" s="24"/>
      <c r="G28" s="24"/>
    </row>
    <row r="29" ht="18" customHeight="1" spans="1:7">
      <c r="A29" s="119" t="s">
        <v>109</v>
      </c>
      <c r="B29" s="119" t="s">
        <v>178</v>
      </c>
      <c r="C29" s="24">
        <v>97213.2</v>
      </c>
      <c r="D29" s="24">
        <v>97213.2</v>
      </c>
      <c r="E29" s="24">
        <v>97213.2</v>
      </c>
      <c r="F29" s="24"/>
      <c r="G29" s="24"/>
    </row>
    <row r="30" ht="18" customHeight="1" spans="1:7">
      <c r="A30" s="119" t="s">
        <v>110</v>
      </c>
      <c r="B30" s="119" t="s">
        <v>179</v>
      </c>
      <c r="C30" s="24">
        <v>13291.08</v>
      </c>
      <c r="D30" s="24">
        <v>13291.08</v>
      </c>
      <c r="E30" s="24">
        <v>13291.08</v>
      </c>
      <c r="F30" s="24"/>
      <c r="G30" s="24"/>
    </row>
    <row r="31" ht="18" customHeight="1" spans="1:7">
      <c r="A31" s="35" t="s">
        <v>111</v>
      </c>
      <c r="B31" s="35" t="s">
        <v>112</v>
      </c>
      <c r="C31" s="24">
        <v>277624.8</v>
      </c>
      <c r="D31" s="24">
        <v>277624.8</v>
      </c>
      <c r="E31" s="24">
        <v>277624.8</v>
      </c>
      <c r="F31" s="24"/>
      <c r="G31" s="24"/>
    </row>
    <row r="32" ht="18" customHeight="1" spans="1:7">
      <c r="A32" s="118" t="s">
        <v>113</v>
      </c>
      <c r="B32" s="118" t="s">
        <v>180</v>
      </c>
      <c r="C32" s="24">
        <v>277624.8</v>
      </c>
      <c r="D32" s="24">
        <v>277624.8</v>
      </c>
      <c r="E32" s="24">
        <v>277624.8</v>
      </c>
      <c r="F32" s="24"/>
      <c r="G32" s="24"/>
    </row>
    <row r="33" ht="18" customHeight="1" spans="1:7">
      <c r="A33" s="119" t="s">
        <v>114</v>
      </c>
      <c r="B33" s="119" t="s">
        <v>181</v>
      </c>
      <c r="C33" s="24">
        <v>277624.8</v>
      </c>
      <c r="D33" s="24">
        <v>277624.8</v>
      </c>
      <c r="E33" s="24">
        <v>277624.8</v>
      </c>
      <c r="F33" s="24"/>
      <c r="G33" s="24"/>
    </row>
    <row r="34" ht="18" customHeight="1" spans="1:7">
      <c r="A34" s="153" t="s">
        <v>115</v>
      </c>
      <c r="B34" s="154" t="s">
        <v>115</v>
      </c>
      <c r="C34" s="24">
        <v>5392614.87</v>
      </c>
      <c r="D34" s="24">
        <v>4260814.87</v>
      </c>
      <c r="E34" s="24">
        <v>4022118.47</v>
      </c>
      <c r="F34" s="24">
        <v>238696.4</v>
      </c>
      <c r="G34" s="24">
        <v>1131800</v>
      </c>
    </row>
  </sheetData>
  <mergeCells count="7">
    <mergeCell ref="A3:G3"/>
    <mergeCell ref="A4:E4"/>
    <mergeCell ref="A5:B5"/>
    <mergeCell ref="D5:F5"/>
    <mergeCell ref="A34:B3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Row="7" outlineLevelCol="5"/>
  <cols>
    <col min="1" max="1" width="23.5729166666667" customWidth="1"/>
    <col min="2" max="6" width="22.8541666666667" customWidth="1"/>
  </cols>
  <sheetData>
    <row r="1" customHeight="1" spans="1:6">
      <c r="A1" s="139"/>
      <c r="B1" s="139"/>
      <c r="C1" s="139"/>
      <c r="D1" s="139"/>
      <c r="E1" s="139"/>
      <c r="F1" s="139"/>
    </row>
    <row r="2" ht="15" customHeight="1" spans="1:6">
      <c r="A2" s="140"/>
      <c r="B2" s="141"/>
      <c r="C2" s="63"/>
      <c r="F2" s="88" t="s">
        <v>182</v>
      </c>
    </row>
    <row r="3" ht="39" customHeight="1" spans="1:6">
      <c r="A3" s="128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</row>
    <row r="4" ht="18.75" customHeight="1" spans="1:6">
      <c r="A4" s="42" t="str">
        <f>"单位名称："&amp;"中国共产党耿马傣族佤族自治县委员会宣传部"</f>
        <v>单位名称：中国共产党耿马傣族佤族自治县委员会宣传部</v>
      </c>
      <c r="B4" s="141"/>
      <c r="C4" s="63"/>
      <c r="D4" s="31"/>
      <c r="F4" s="88" t="s">
        <v>183</v>
      </c>
    </row>
    <row r="5" ht="18.75" customHeight="1" spans="1:6">
      <c r="A5" s="11" t="s">
        <v>184</v>
      </c>
      <c r="B5" s="32" t="s">
        <v>185</v>
      </c>
      <c r="C5" s="13" t="s">
        <v>186</v>
      </c>
      <c r="D5" s="14"/>
      <c r="E5" s="15"/>
      <c r="F5" s="32" t="s">
        <v>187</v>
      </c>
    </row>
    <row r="6" ht="18.75" customHeight="1" spans="1:6">
      <c r="A6" s="18"/>
      <c r="B6" s="34"/>
      <c r="C6" s="67" t="s">
        <v>57</v>
      </c>
      <c r="D6" s="67" t="s">
        <v>188</v>
      </c>
      <c r="E6" s="67" t="s">
        <v>189</v>
      </c>
      <c r="F6" s="34"/>
    </row>
    <row r="7" ht="18.75" customHeight="1" spans="1:6">
      <c r="A7" s="142">
        <v>1</v>
      </c>
      <c r="B7" s="143">
        <v>2</v>
      </c>
      <c r="C7" s="144">
        <v>3</v>
      </c>
      <c r="D7" s="144">
        <v>4</v>
      </c>
      <c r="E7" s="144">
        <v>5</v>
      </c>
      <c r="F7" s="143">
        <v>6</v>
      </c>
    </row>
    <row r="8" ht="18.75" customHeight="1" spans="1:6">
      <c r="A8" s="145">
        <v>25000</v>
      </c>
      <c r="B8" s="145"/>
      <c r="C8" s="145">
        <v>20000</v>
      </c>
      <c r="D8" s="145"/>
      <c r="E8" s="145">
        <v>20000</v>
      </c>
      <c r="F8" s="145">
        <v>5000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tabSelected="1" topLeftCell="L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32.8541666666667" customWidth="1"/>
    <col min="2" max="2" width="25.4270833333333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541666666667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39" t="s">
        <v>190</v>
      </c>
    </row>
    <row r="3" ht="39.75" customHeight="1" spans="1:23">
      <c r="A3" s="128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"单位名称："&amp;"中国共产党耿马傣族佤族自治县委员会宣传部"</f>
        <v>单位名称：中国共产党耿马傣族佤族自治县委员会宣传部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39" t="s">
        <v>183</v>
      </c>
    </row>
    <row r="5" ht="18" customHeight="1" spans="1:23">
      <c r="A5" s="11" t="s">
        <v>191</v>
      </c>
      <c r="B5" s="11" t="s">
        <v>192</v>
      </c>
      <c r="C5" s="11" t="s">
        <v>193</v>
      </c>
      <c r="D5" s="11" t="s">
        <v>194</v>
      </c>
      <c r="E5" s="11" t="s">
        <v>195</v>
      </c>
      <c r="F5" s="11" t="s">
        <v>196</v>
      </c>
      <c r="G5" s="11" t="s">
        <v>197</v>
      </c>
      <c r="H5" s="130" t="s">
        <v>198</v>
      </c>
      <c r="I5" s="65" t="s">
        <v>198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199</v>
      </c>
      <c r="I6" s="130" t="s">
        <v>58</v>
      </c>
      <c r="J6" s="65"/>
      <c r="K6" s="65"/>
      <c r="L6" s="65"/>
      <c r="M6" s="136"/>
      <c r="N6" s="13" t="s">
        <v>200</v>
      </c>
      <c r="O6" s="14"/>
      <c r="P6" s="15"/>
      <c r="Q6" s="11" t="s">
        <v>61</v>
      </c>
      <c r="R6" s="130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8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201</v>
      </c>
      <c r="J7" s="11" t="s">
        <v>202</v>
      </c>
      <c r="K7" s="11" t="s">
        <v>203</v>
      </c>
      <c r="L7" s="11" t="s">
        <v>204</v>
      </c>
      <c r="M7" s="11" t="s">
        <v>205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206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207</v>
      </c>
      <c r="K8" s="18" t="s">
        <v>203</v>
      </c>
      <c r="L8" s="18" t="s">
        <v>204</v>
      </c>
      <c r="M8" s="18" t="s">
        <v>205</v>
      </c>
      <c r="N8" s="18" t="s">
        <v>203</v>
      </c>
      <c r="O8" s="18" t="s">
        <v>204</v>
      </c>
      <c r="P8" s="18" t="s">
        <v>205</v>
      </c>
      <c r="Q8" s="18" t="s">
        <v>61</v>
      </c>
      <c r="R8" s="18" t="s">
        <v>57</v>
      </c>
      <c r="S8" s="18" t="s">
        <v>64</v>
      </c>
      <c r="T8" s="18" t="s">
        <v>206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70</v>
      </c>
      <c r="B10" s="132"/>
      <c r="C10" s="132"/>
      <c r="D10" s="132"/>
      <c r="E10" s="132"/>
      <c r="F10" s="132"/>
      <c r="G10" s="132"/>
      <c r="H10" s="24">
        <v>4260814.87</v>
      </c>
      <c r="I10" s="24">
        <v>4260814.87</v>
      </c>
      <c r="J10" s="24"/>
      <c r="K10" s="24"/>
      <c r="L10" s="24">
        <v>4260814.87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70</v>
      </c>
      <c r="B11" s="22"/>
      <c r="C11" s="22"/>
      <c r="D11" s="22"/>
      <c r="E11" s="22"/>
      <c r="F11" s="22"/>
      <c r="G11" s="22"/>
      <c r="H11" s="24">
        <v>4260814.87</v>
      </c>
      <c r="I11" s="24">
        <v>4260814.87</v>
      </c>
      <c r="J11" s="24"/>
      <c r="K11" s="24"/>
      <c r="L11" s="24">
        <v>4260814.87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70</v>
      </c>
      <c r="B12" s="22" t="s">
        <v>208</v>
      </c>
      <c r="C12" s="22" t="s">
        <v>209</v>
      </c>
      <c r="D12" s="22" t="s">
        <v>87</v>
      </c>
      <c r="E12" s="22" t="s">
        <v>163</v>
      </c>
      <c r="F12" s="22" t="s">
        <v>210</v>
      </c>
      <c r="G12" s="22" t="s">
        <v>211</v>
      </c>
      <c r="H12" s="24">
        <v>352260</v>
      </c>
      <c r="I12" s="24">
        <v>352260</v>
      </c>
      <c r="J12" s="24"/>
      <c r="K12" s="24"/>
      <c r="L12" s="24">
        <v>352260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70</v>
      </c>
      <c r="B13" s="22" t="s">
        <v>212</v>
      </c>
      <c r="C13" s="22" t="s">
        <v>213</v>
      </c>
      <c r="D13" s="22" t="s">
        <v>87</v>
      </c>
      <c r="E13" s="22" t="s">
        <v>163</v>
      </c>
      <c r="F13" s="22" t="s">
        <v>210</v>
      </c>
      <c r="G13" s="22" t="s">
        <v>211</v>
      </c>
      <c r="H13" s="24">
        <v>604920</v>
      </c>
      <c r="I13" s="24">
        <v>604920</v>
      </c>
      <c r="J13" s="24"/>
      <c r="K13" s="24"/>
      <c r="L13" s="24">
        <v>604920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70</v>
      </c>
      <c r="B14" s="22" t="s">
        <v>208</v>
      </c>
      <c r="C14" s="22" t="s">
        <v>209</v>
      </c>
      <c r="D14" s="22" t="s">
        <v>87</v>
      </c>
      <c r="E14" s="22" t="s">
        <v>163</v>
      </c>
      <c r="F14" s="22" t="s">
        <v>214</v>
      </c>
      <c r="G14" s="22" t="s">
        <v>215</v>
      </c>
      <c r="H14" s="24">
        <v>102000</v>
      </c>
      <c r="I14" s="24">
        <v>102000</v>
      </c>
      <c r="J14" s="24"/>
      <c r="K14" s="24"/>
      <c r="L14" s="24">
        <v>102000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70</v>
      </c>
      <c r="B15" s="22" t="s">
        <v>208</v>
      </c>
      <c r="C15" s="22" t="s">
        <v>209</v>
      </c>
      <c r="D15" s="22" t="s">
        <v>87</v>
      </c>
      <c r="E15" s="22" t="s">
        <v>163</v>
      </c>
      <c r="F15" s="22" t="s">
        <v>214</v>
      </c>
      <c r="G15" s="22" t="s">
        <v>215</v>
      </c>
      <c r="H15" s="24">
        <v>423360</v>
      </c>
      <c r="I15" s="24">
        <v>423360</v>
      </c>
      <c r="J15" s="24"/>
      <c r="K15" s="24"/>
      <c r="L15" s="24">
        <v>423360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70</v>
      </c>
      <c r="B16" s="22" t="s">
        <v>212</v>
      </c>
      <c r="C16" s="22" t="s">
        <v>213</v>
      </c>
      <c r="D16" s="22" t="s">
        <v>87</v>
      </c>
      <c r="E16" s="22" t="s">
        <v>163</v>
      </c>
      <c r="F16" s="22" t="s">
        <v>214</v>
      </c>
      <c r="G16" s="22" t="s">
        <v>215</v>
      </c>
      <c r="H16" s="24">
        <v>157716</v>
      </c>
      <c r="I16" s="24">
        <v>157716</v>
      </c>
      <c r="J16" s="24"/>
      <c r="K16" s="24"/>
      <c r="L16" s="24">
        <v>157716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70</v>
      </c>
      <c r="B17" s="22" t="s">
        <v>208</v>
      </c>
      <c r="C17" s="22" t="s">
        <v>209</v>
      </c>
      <c r="D17" s="22" t="s">
        <v>87</v>
      </c>
      <c r="E17" s="22" t="s">
        <v>163</v>
      </c>
      <c r="F17" s="22" t="s">
        <v>216</v>
      </c>
      <c r="G17" s="22" t="s">
        <v>217</v>
      </c>
      <c r="H17" s="24">
        <v>29355</v>
      </c>
      <c r="I17" s="24">
        <v>29355</v>
      </c>
      <c r="J17" s="24"/>
      <c r="K17" s="24"/>
      <c r="L17" s="24">
        <v>29355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70</v>
      </c>
      <c r="B18" s="22" t="s">
        <v>218</v>
      </c>
      <c r="C18" s="22" t="s">
        <v>219</v>
      </c>
      <c r="D18" s="22" t="s">
        <v>87</v>
      </c>
      <c r="E18" s="22" t="s">
        <v>163</v>
      </c>
      <c r="F18" s="22" t="s">
        <v>216</v>
      </c>
      <c r="G18" s="22" t="s">
        <v>217</v>
      </c>
      <c r="H18" s="24">
        <v>168720</v>
      </c>
      <c r="I18" s="24">
        <v>168720</v>
      </c>
      <c r="J18" s="24"/>
      <c r="K18" s="24"/>
      <c r="L18" s="24">
        <v>168720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70</v>
      </c>
      <c r="B19" s="22" t="s">
        <v>220</v>
      </c>
      <c r="C19" s="22" t="s">
        <v>221</v>
      </c>
      <c r="D19" s="22" t="s">
        <v>87</v>
      </c>
      <c r="E19" s="22" t="s">
        <v>163</v>
      </c>
      <c r="F19" s="22" t="s">
        <v>222</v>
      </c>
      <c r="G19" s="22" t="s">
        <v>223</v>
      </c>
      <c r="H19" s="24">
        <v>408444</v>
      </c>
      <c r="I19" s="24">
        <v>408444</v>
      </c>
      <c r="J19" s="24"/>
      <c r="K19" s="24"/>
      <c r="L19" s="24">
        <v>408444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70</v>
      </c>
      <c r="B20" s="22" t="s">
        <v>224</v>
      </c>
      <c r="C20" s="22" t="s">
        <v>225</v>
      </c>
      <c r="D20" s="22" t="s">
        <v>87</v>
      </c>
      <c r="E20" s="22" t="s">
        <v>163</v>
      </c>
      <c r="F20" s="22" t="s">
        <v>222</v>
      </c>
      <c r="G20" s="22" t="s">
        <v>223</v>
      </c>
      <c r="H20" s="24">
        <v>270000</v>
      </c>
      <c r="I20" s="24">
        <v>270000</v>
      </c>
      <c r="J20" s="24"/>
      <c r="K20" s="24"/>
      <c r="L20" s="24">
        <v>270000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70</v>
      </c>
      <c r="B21" s="22" t="s">
        <v>226</v>
      </c>
      <c r="C21" s="22" t="s">
        <v>227</v>
      </c>
      <c r="D21" s="22" t="s">
        <v>87</v>
      </c>
      <c r="E21" s="22" t="s">
        <v>163</v>
      </c>
      <c r="F21" s="22" t="s">
        <v>222</v>
      </c>
      <c r="G21" s="22" t="s">
        <v>223</v>
      </c>
      <c r="H21" s="24">
        <v>198120</v>
      </c>
      <c r="I21" s="24">
        <v>198120</v>
      </c>
      <c r="J21" s="24"/>
      <c r="K21" s="24"/>
      <c r="L21" s="24">
        <v>198120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70</v>
      </c>
      <c r="B22" s="22" t="s">
        <v>228</v>
      </c>
      <c r="C22" s="22" t="s">
        <v>229</v>
      </c>
      <c r="D22" s="22" t="s">
        <v>102</v>
      </c>
      <c r="E22" s="22" t="s">
        <v>173</v>
      </c>
      <c r="F22" s="22" t="s">
        <v>230</v>
      </c>
      <c r="G22" s="22" t="s">
        <v>231</v>
      </c>
      <c r="H22" s="24">
        <v>370166.4</v>
      </c>
      <c r="I22" s="24">
        <v>370166.4</v>
      </c>
      <c r="J22" s="24"/>
      <c r="K22" s="24"/>
      <c r="L22" s="24">
        <v>370166.4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70</v>
      </c>
      <c r="B23" s="22" t="s">
        <v>228</v>
      </c>
      <c r="C23" s="22" t="s">
        <v>229</v>
      </c>
      <c r="D23" s="22" t="s">
        <v>232</v>
      </c>
      <c r="E23" s="22" t="s">
        <v>233</v>
      </c>
      <c r="F23" s="22" t="s">
        <v>234</v>
      </c>
      <c r="G23" s="22" t="s">
        <v>235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70</v>
      </c>
      <c r="B24" s="22" t="s">
        <v>228</v>
      </c>
      <c r="C24" s="22" t="s">
        <v>229</v>
      </c>
      <c r="D24" s="22" t="s">
        <v>108</v>
      </c>
      <c r="E24" s="22" t="s">
        <v>177</v>
      </c>
      <c r="F24" s="22" t="s">
        <v>236</v>
      </c>
      <c r="G24" s="22" t="s">
        <v>237</v>
      </c>
      <c r="H24" s="24">
        <v>67048.14</v>
      </c>
      <c r="I24" s="24">
        <v>67048.14</v>
      </c>
      <c r="J24" s="24"/>
      <c r="K24" s="24"/>
      <c r="L24" s="24">
        <v>67048.14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70</v>
      </c>
      <c r="B25" s="22" t="s">
        <v>228</v>
      </c>
      <c r="C25" s="22" t="s">
        <v>229</v>
      </c>
      <c r="D25" s="22" t="s">
        <v>109</v>
      </c>
      <c r="E25" s="22" t="s">
        <v>178</v>
      </c>
      <c r="F25" s="22" t="s">
        <v>236</v>
      </c>
      <c r="G25" s="22" t="s">
        <v>237</v>
      </c>
      <c r="H25" s="24">
        <v>97213.2</v>
      </c>
      <c r="I25" s="24">
        <v>97213.2</v>
      </c>
      <c r="J25" s="24"/>
      <c r="K25" s="24"/>
      <c r="L25" s="24">
        <v>97213.2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70</v>
      </c>
      <c r="B26" s="22" t="s">
        <v>228</v>
      </c>
      <c r="C26" s="22" t="s">
        <v>229</v>
      </c>
      <c r="D26" s="22" t="s">
        <v>238</v>
      </c>
      <c r="E26" s="22" t="s">
        <v>239</v>
      </c>
      <c r="F26" s="22" t="s">
        <v>240</v>
      </c>
      <c r="G26" s="22" t="s">
        <v>241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70</v>
      </c>
      <c r="B27" s="22" t="s">
        <v>228</v>
      </c>
      <c r="C27" s="22" t="s">
        <v>229</v>
      </c>
      <c r="D27" s="22" t="s">
        <v>87</v>
      </c>
      <c r="E27" s="22" t="s">
        <v>163</v>
      </c>
      <c r="F27" s="22" t="s">
        <v>242</v>
      </c>
      <c r="G27" s="22" t="s">
        <v>243</v>
      </c>
      <c r="H27" s="24">
        <v>10297.73</v>
      </c>
      <c r="I27" s="24">
        <v>10297.73</v>
      </c>
      <c r="J27" s="24"/>
      <c r="K27" s="24"/>
      <c r="L27" s="24">
        <v>10297.73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70</v>
      </c>
      <c r="B28" s="22" t="s">
        <v>228</v>
      </c>
      <c r="C28" s="22" t="s">
        <v>229</v>
      </c>
      <c r="D28" s="22" t="s">
        <v>110</v>
      </c>
      <c r="E28" s="22" t="s">
        <v>179</v>
      </c>
      <c r="F28" s="22" t="s">
        <v>242</v>
      </c>
      <c r="G28" s="22" t="s">
        <v>243</v>
      </c>
      <c r="H28" s="24">
        <v>8664</v>
      </c>
      <c r="I28" s="24">
        <v>8664</v>
      </c>
      <c r="J28" s="24"/>
      <c r="K28" s="24"/>
      <c r="L28" s="24">
        <v>8664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70</v>
      </c>
      <c r="B29" s="22" t="s">
        <v>228</v>
      </c>
      <c r="C29" s="22" t="s">
        <v>229</v>
      </c>
      <c r="D29" s="22" t="s">
        <v>110</v>
      </c>
      <c r="E29" s="22" t="s">
        <v>179</v>
      </c>
      <c r="F29" s="22" t="s">
        <v>242</v>
      </c>
      <c r="G29" s="22" t="s">
        <v>243</v>
      </c>
      <c r="H29" s="24">
        <v>4627.08</v>
      </c>
      <c r="I29" s="24">
        <v>4627.08</v>
      </c>
      <c r="J29" s="24"/>
      <c r="K29" s="24"/>
      <c r="L29" s="24">
        <v>4627.08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70</v>
      </c>
      <c r="B30" s="22" t="s">
        <v>244</v>
      </c>
      <c r="C30" s="22" t="s">
        <v>181</v>
      </c>
      <c r="D30" s="22" t="s">
        <v>114</v>
      </c>
      <c r="E30" s="22" t="s">
        <v>181</v>
      </c>
      <c r="F30" s="22" t="s">
        <v>245</v>
      </c>
      <c r="G30" s="22" t="s">
        <v>181</v>
      </c>
      <c r="H30" s="24">
        <v>277624.8</v>
      </c>
      <c r="I30" s="24">
        <v>277624.8</v>
      </c>
      <c r="J30" s="24"/>
      <c r="K30" s="24"/>
      <c r="L30" s="24">
        <v>277624.8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70</v>
      </c>
      <c r="B31" s="22" t="s">
        <v>246</v>
      </c>
      <c r="C31" s="22" t="s">
        <v>247</v>
      </c>
      <c r="D31" s="22" t="s">
        <v>87</v>
      </c>
      <c r="E31" s="22" t="s">
        <v>163</v>
      </c>
      <c r="F31" s="22" t="s">
        <v>248</v>
      </c>
      <c r="G31" s="22" t="s">
        <v>249</v>
      </c>
      <c r="H31" s="24">
        <v>10000</v>
      </c>
      <c r="I31" s="24">
        <v>10000</v>
      </c>
      <c r="J31" s="24"/>
      <c r="K31" s="24"/>
      <c r="L31" s="24">
        <v>10000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70</v>
      </c>
      <c r="B32" s="22" t="s">
        <v>246</v>
      </c>
      <c r="C32" s="22" t="s">
        <v>247</v>
      </c>
      <c r="D32" s="22" t="s">
        <v>87</v>
      </c>
      <c r="E32" s="22" t="s">
        <v>163</v>
      </c>
      <c r="F32" s="22" t="s">
        <v>250</v>
      </c>
      <c r="G32" s="22" t="s">
        <v>251</v>
      </c>
      <c r="H32" s="24">
        <v>15000</v>
      </c>
      <c r="I32" s="24">
        <v>15000</v>
      </c>
      <c r="J32" s="24"/>
      <c r="K32" s="24"/>
      <c r="L32" s="24">
        <v>15000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70</v>
      </c>
      <c r="B33" s="22" t="s">
        <v>252</v>
      </c>
      <c r="C33" s="22" t="s">
        <v>253</v>
      </c>
      <c r="D33" s="22" t="s">
        <v>87</v>
      </c>
      <c r="E33" s="22" t="s">
        <v>163</v>
      </c>
      <c r="F33" s="22" t="s">
        <v>254</v>
      </c>
      <c r="G33" s="22" t="s">
        <v>187</v>
      </c>
      <c r="H33" s="24">
        <v>5000</v>
      </c>
      <c r="I33" s="24">
        <v>5000</v>
      </c>
      <c r="J33" s="24"/>
      <c r="K33" s="24"/>
      <c r="L33" s="24">
        <v>5000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3" t="s">
        <v>70</v>
      </c>
      <c r="B34" s="22" t="s">
        <v>246</v>
      </c>
      <c r="C34" s="22" t="s">
        <v>247</v>
      </c>
      <c r="D34" s="22" t="s">
        <v>87</v>
      </c>
      <c r="E34" s="22" t="s">
        <v>163</v>
      </c>
      <c r="F34" s="22" t="s">
        <v>255</v>
      </c>
      <c r="G34" s="22" t="s">
        <v>256</v>
      </c>
      <c r="H34" s="24">
        <v>66000</v>
      </c>
      <c r="I34" s="24">
        <v>66000</v>
      </c>
      <c r="J34" s="24"/>
      <c r="K34" s="24"/>
      <c r="L34" s="24">
        <v>66000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70</v>
      </c>
      <c r="B35" s="22" t="s">
        <v>257</v>
      </c>
      <c r="C35" s="22" t="s">
        <v>258</v>
      </c>
      <c r="D35" s="22" t="s">
        <v>87</v>
      </c>
      <c r="E35" s="22" t="s">
        <v>163</v>
      </c>
      <c r="F35" s="22" t="s">
        <v>259</v>
      </c>
      <c r="G35" s="22" t="s">
        <v>258</v>
      </c>
      <c r="H35" s="24">
        <v>42896.4</v>
      </c>
      <c r="I35" s="24">
        <v>42896.4</v>
      </c>
      <c r="J35" s="24"/>
      <c r="K35" s="24"/>
      <c r="L35" s="24">
        <v>42896.4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3" t="s">
        <v>70</v>
      </c>
      <c r="B36" s="22" t="s">
        <v>260</v>
      </c>
      <c r="C36" s="22" t="s">
        <v>261</v>
      </c>
      <c r="D36" s="22" t="s">
        <v>87</v>
      </c>
      <c r="E36" s="22" t="s">
        <v>163</v>
      </c>
      <c r="F36" s="22" t="s">
        <v>262</v>
      </c>
      <c r="G36" s="22" t="s">
        <v>261</v>
      </c>
      <c r="H36" s="24">
        <v>20000</v>
      </c>
      <c r="I36" s="24">
        <v>20000</v>
      </c>
      <c r="J36" s="24"/>
      <c r="K36" s="24"/>
      <c r="L36" s="24">
        <v>20000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3" t="s">
        <v>70</v>
      </c>
      <c r="B37" s="22" t="s">
        <v>263</v>
      </c>
      <c r="C37" s="22" t="s">
        <v>264</v>
      </c>
      <c r="D37" s="22" t="s">
        <v>87</v>
      </c>
      <c r="E37" s="22" t="s">
        <v>163</v>
      </c>
      <c r="F37" s="22" t="s">
        <v>265</v>
      </c>
      <c r="G37" s="22" t="s">
        <v>266</v>
      </c>
      <c r="H37" s="24">
        <v>79800</v>
      </c>
      <c r="I37" s="24">
        <v>79800</v>
      </c>
      <c r="J37" s="24"/>
      <c r="K37" s="24"/>
      <c r="L37" s="24">
        <v>79800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3" t="s">
        <v>70</v>
      </c>
      <c r="B38" s="22" t="s">
        <v>267</v>
      </c>
      <c r="C38" s="22" t="s">
        <v>268</v>
      </c>
      <c r="D38" s="22" t="s">
        <v>101</v>
      </c>
      <c r="E38" s="22" t="s">
        <v>172</v>
      </c>
      <c r="F38" s="22" t="s">
        <v>269</v>
      </c>
      <c r="G38" s="22" t="s">
        <v>270</v>
      </c>
      <c r="H38" s="24">
        <v>303546</v>
      </c>
      <c r="I38" s="24">
        <v>303546</v>
      </c>
      <c r="J38" s="24"/>
      <c r="K38" s="24"/>
      <c r="L38" s="24">
        <v>303546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3" t="s">
        <v>70</v>
      </c>
      <c r="B39" s="22" t="s">
        <v>271</v>
      </c>
      <c r="C39" s="22" t="s">
        <v>272</v>
      </c>
      <c r="D39" s="22" t="s">
        <v>95</v>
      </c>
      <c r="E39" s="22" t="s">
        <v>168</v>
      </c>
      <c r="F39" s="22" t="s">
        <v>273</v>
      </c>
      <c r="G39" s="22" t="s">
        <v>274</v>
      </c>
      <c r="H39" s="24">
        <v>63000</v>
      </c>
      <c r="I39" s="24">
        <v>63000</v>
      </c>
      <c r="J39" s="24"/>
      <c r="K39" s="24"/>
      <c r="L39" s="24">
        <v>63000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3" t="s">
        <v>70</v>
      </c>
      <c r="B40" s="22" t="s">
        <v>275</v>
      </c>
      <c r="C40" s="22" t="s">
        <v>276</v>
      </c>
      <c r="D40" s="22" t="s">
        <v>95</v>
      </c>
      <c r="E40" s="22" t="s">
        <v>168</v>
      </c>
      <c r="F40" s="22" t="s">
        <v>273</v>
      </c>
      <c r="G40" s="22" t="s">
        <v>274</v>
      </c>
      <c r="H40" s="24">
        <v>65520</v>
      </c>
      <c r="I40" s="24">
        <v>65520</v>
      </c>
      <c r="J40" s="24"/>
      <c r="K40" s="24"/>
      <c r="L40" s="24">
        <v>65520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3" t="s">
        <v>70</v>
      </c>
      <c r="B41" s="22" t="s">
        <v>277</v>
      </c>
      <c r="C41" s="22" t="s">
        <v>278</v>
      </c>
      <c r="D41" s="22" t="s">
        <v>104</v>
      </c>
      <c r="E41" s="22" t="s">
        <v>175</v>
      </c>
      <c r="F41" s="22" t="s">
        <v>273</v>
      </c>
      <c r="G41" s="22" t="s">
        <v>274</v>
      </c>
      <c r="H41" s="24">
        <v>39516.12</v>
      </c>
      <c r="I41" s="24">
        <v>39516.12</v>
      </c>
      <c r="J41" s="24"/>
      <c r="K41" s="24"/>
      <c r="L41" s="24">
        <v>39516.12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3" t="s">
        <v>70</v>
      </c>
      <c r="B42" s="22" t="s">
        <v>228</v>
      </c>
      <c r="C42" s="22" t="s">
        <v>229</v>
      </c>
      <c r="D42" s="22" t="s">
        <v>108</v>
      </c>
      <c r="E42" s="22" t="s">
        <v>177</v>
      </c>
      <c r="F42" s="22" t="s">
        <v>279</v>
      </c>
      <c r="G42" s="22" t="s">
        <v>280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36" t="s">
        <v>115</v>
      </c>
      <c r="B43" s="134"/>
      <c r="C43" s="134"/>
      <c r="D43" s="134"/>
      <c r="E43" s="134"/>
      <c r="F43" s="134"/>
      <c r="G43" s="135"/>
      <c r="H43" s="24">
        <v>4260814.87</v>
      </c>
      <c r="I43" s="24">
        <v>4260814.87</v>
      </c>
      <c r="J43" s="24"/>
      <c r="K43" s="24"/>
      <c r="L43" s="24">
        <v>4260814.87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12.4270833333333" customWidth="1"/>
    <col min="2" max="2" width="30.4375" customWidth="1"/>
    <col min="3" max="3" width="32.8541666666667" customWidth="1"/>
    <col min="4" max="4" width="23.8541666666667" customWidth="1"/>
    <col min="5" max="5" width="11.1458333333333" customWidth="1"/>
    <col min="6" max="6" width="17.7083333333333" customWidth="1"/>
    <col min="7" max="7" width="9.85416666666667" customWidth="1"/>
    <col min="8" max="8" width="17.7083333333333" customWidth="1"/>
    <col min="9" max="21" width="19.1458333333333" customWidth="1"/>
    <col min="22" max="23" width="19.28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281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"单位名称："&amp;"中国共产党耿马傣族佤族自治县委员会宣传部"</f>
        <v>单位名称：中国共产党耿马傣族佤族自治县委员会宣传部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183</v>
      </c>
    </row>
    <row r="5" ht="18.75" customHeight="1" spans="1:23">
      <c r="A5" s="11" t="s">
        <v>282</v>
      </c>
      <c r="B5" s="12" t="s">
        <v>192</v>
      </c>
      <c r="C5" s="11" t="s">
        <v>193</v>
      </c>
      <c r="D5" s="11" t="s">
        <v>283</v>
      </c>
      <c r="E5" s="12" t="s">
        <v>194</v>
      </c>
      <c r="F5" s="12" t="s">
        <v>195</v>
      </c>
      <c r="G5" s="12" t="s">
        <v>284</v>
      </c>
      <c r="H5" s="12" t="s">
        <v>285</v>
      </c>
      <c r="I5" s="32" t="s">
        <v>55</v>
      </c>
      <c r="J5" s="13" t="s">
        <v>286</v>
      </c>
      <c r="K5" s="14"/>
      <c r="L5" s="14"/>
      <c r="M5" s="15"/>
      <c r="N5" s="13" t="s">
        <v>200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58</v>
      </c>
      <c r="K6" s="123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206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57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287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288</v>
      </c>
      <c r="D10" s="22"/>
      <c r="E10" s="22"/>
      <c r="F10" s="22"/>
      <c r="G10" s="22"/>
      <c r="H10" s="22"/>
      <c r="I10" s="24">
        <v>6800</v>
      </c>
      <c r="J10" s="24">
        <v>6800</v>
      </c>
      <c r="K10" s="24">
        <v>6800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289</v>
      </c>
      <c r="B11" s="121" t="s">
        <v>290</v>
      </c>
      <c r="C11" s="22" t="s">
        <v>288</v>
      </c>
      <c r="D11" s="121" t="s">
        <v>70</v>
      </c>
      <c r="E11" s="121" t="s">
        <v>89</v>
      </c>
      <c r="F11" s="121" t="s">
        <v>165</v>
      </c>
      <c r="G11" s="121" t="s">
        <v>255</v>
      </c>
      <c r="H11" s="121" t="s">
        <v>256</v>
      </c>
      <c r="I11" s="24">
        <v>2000</v>
      </c>
      <c r="J11" s="24">
        <v>2000</v>
      </c>
      <c r="K11" s="24">
        <v>2000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1" t="s">
        <v>289</v>
      </c>
      <c r="B12" s="121" t="s">
        <v>290</v>
      </c>
      <c r="C12" s="22" t="s">
        <v>288</v>
      </c>
      <c r="D12" s="121" t="s">
        <v>70</v>
      </c>
      <c r="E12" s="121" t="s">
        <v>89</v>
      </c>
      <c r="F12" s="121" t="s">
        <v>165</v>
      </c>
      <c r="G12" s="121" t="s">
        <v>255</v>
      </c>
      <c r="H12" s="121" t="s">
        <v>256</v>
      </c>
      <c r="I12" s="24">
        <v>2000</v>
      </c>
      <c r="J12" s="24">
        <v>2000</v>
      </c>
      <c r="K12" s="24">
        <v>2000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289</v>
      </c>
      <c r="B13" s="121" t="s">
        <v>290</v>
      </c>
      <c r="C13" s="22" t="s">
        <v>288</v>
      </c>
      <c r="D13" s="121" t="s">
        <v>70</v>
      </c>
      <c r="E13" s="121" t="s">
        <v>89</v>
      </c>
      <c r="F13" s="121" t="s">
        <v>165</v>
      </c>
      <c r="G13" s="121" t="s">
        <v>273</v>
      </c>
      <c r="H13" s="121" t="s">
        <v>274</v>
      </c>
      <c r="I13" s="24">
        <v>2800</v>
      </c>
      <c r="J13" s="24">
        <v>2800</v>
      </c>
      <c r="K13" s="24">
        <v>2800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291</v>
      </c>
      <c r="D14" s="26"/>
      <c r="E14" s="26"/>
      <c r="F14" s="26"/>
      <c r="G14" s="26"/>
      <c r="H14" s="26"/>
      <c r="I14" s="24">
        <v>200000</v>
      </c>
      <c r="J14" s="24">
        <v>200000</v>
      </c>
      <c r="K14" s="24">
        <v>200000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289</v>
      </c>
      <c r="B15" s="121" t="s">
        <v>292</v>
      </c>
      <c r="C15" s="22" t="s">
        <v>291</v>
      </c>
      <c r="D15" s="121" t="s">
        <v>70</v>
      </c>
      <c r="E15" s="121" t="s">
        <v>88</v>
      </c>
      <c r="F15" s="121" t="s">
        <v>164</v>
      </c>
      <c r="G15" s="121" t="s">
        <v>255</v>
      </c>
      <c r="H15" s="121" t="s">
        <v>256</v>
      </c>
      <c r="I15" s="24">
        <v>200000</v>
      </c>
      <c r="J15" s="24">
        <v>200000</v>
      </c>
      <c r="K15" s="24">
        <v>200000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293</v>
      </c>
      <c r="D16" s="26"/>
      <c r="E16" s="26"/>
      <c r="F16" s="26"/>
      <c r="G16" s="26"/>
      <c r="H16" s="26"/>
      <c r="I16" s="24">
        <v>128000</v>
      </c>
      <c r="J16" s="24">
        <v>128000</v>
      </c>
      <c r="K16" s="24">
        <v>128000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1" t="s">
        <v>289</v>
      </c>
      <c r="B17" s="121" t="s">
        <v>294</v>
      </c>
      <c r="C17" s="22" t="s">
        <v>293</v>
      </c>
      <c r="D17" s="121" t="s">
        <v>70</v>
      </c>
      <c r="E17" s="121" t="s">
        <v>95</v>
      </c>
      <c r="F17" s="121" t="s">
        <v>168</v>
      </c>
      <c r="G17" s="121" t="s">
        <v>255</v>
      </c>
      <c r="H17" s="121" t="s">
        <v>256</v>
      </c>
      <c r="I17" s="24">
        <v>128000</v>
      </c>
      <c r="J17" s="24">
        <v>128000</v>
      </c>
      <c r="K17" s="24">
        <v>128000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295</v>
      </c>
      <c r="D18" s="26"/>
      <c r="E18" s="26"/>
      <c r="F18" s="26"/>
      <c r="G18" s="26"/>
      <c r="H18" s="26"/>
      <c r="I18" s="24">
        <v>60000</v>
      </c>
      <c r="J18" s="24">
        <v>60000</v>
      </c>
      <c r="K18" s="24">
        <v>60000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1" t="s">
        <v>289</v>
      </c>
      <c r="B19" s="121" t="s">
        <v>296</v>
      </c>
      <c r="C19" s="22" t="s">
        <v>295</v>
      </c>
      <c r="D19" s="121" t="s">
        <v>70</v>
      </c>
      <c r="E19" s="121" t="s">
        <v>91</v>
      </c>
      <c r="F19" s="121" t="s">
        <v>164</v>
      </c>
      <c r="G19" s="121" t="s">
        <v>255</v>
      </c>
      <c r="H19" s="121" t="s">
        <v>256</v>
      </c>
      <c r="I19" s="24">
        <v>60000</v>
      </c>
      <c r="J19" s="24">
        <v>60000</v>
      </c>
      <c r="K19" s="24">
        <v>60000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297</v>
      </c>
      <c r="D20" s="26"/>
      <c r="E20" s="26"/>
      <c r="F20" s="26"/>
      <c r="G20" s="26"/>
      <c r="H20" s="26"/>
      <c r="I20" s="24">
        <v>227000</v>
      </c>
      <c r="J20" s="24">
        <v>227000</v>
      </c>
      <c r="K20" s="24">
        <v>227000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1" t="s">
        <v>298</v>
      </c>
      <c r="B21" s="121" t="s">
        <v>299</v>
      </c>
      <c r="C21" s="22" t="s">
        <v>297</v>
      </c>
      <c r="D21" s="121" t="s">
        <v>70</v>
      </c>
      <c r="E21" s="121" t="s">
        <v>97</v>
      </c>
      <c r="F21" s="121" t="s">
        <v>170</v>
      </c>
      <c r="G21" s="121" t="s">
        <v>255</v>
      </c>
      <c r="H21" s="121" t="s">
        <v>256</v>
      </c>
      <c r="I21" s="24">
        <v>227000</v>
      </c>
      <c r="J21" s="24">
        <v>227000</v>
      </c>
      <c r="K21" s="24">
        <v>227000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300</v>
      </c>
      <c r="D22" s="26"/>
      <c r="E22" s="26"/>
      <c r="F22" s="26"/>
      <c r="G22" s="26"/>
      <c r="H22" s="26"/>
      <c r="I22" s="24">
        <v>90000</v>
      </c>
      <c r="J22" s="24">
        <v>90000</v>
      </c>
      <c r="K22" s="24">
        <v>90000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1" t="s">
        <v>289</v>
      </c>
      <c r="B23" s="121" t="s">
        <v>301</v>
      </c>
      <c r="C23" s="22" t="s">
        <v>300</v>
      </c>
      <c r="D23" s="121" t="s">
        <v>70</v>
      </c>
      <c r="E23" s="121" t="s">
        <v>89</v>
      </c>
      <c r="F23" s="121" t="s">
        <v>165</v>
      </c>
      <c r="G23" s="121" t="s">
        <v>255</v>
      </c>
      <c r="H23" s="121" t="s">
        <v>256</v>
      </c>
      <c r="I23" s="24">
        <v>90000</v>
      </c>
      <c r="J23" s="24">
        <v>90000</v>
      </c>
      <c r="K23" s="24">
        <v>90000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302</v>
      </c>
      <c r="D24" s="26"/>
      <c r="E24" s="26"/>
      <c r="F24" s="26"/>
      <c r="G24" s="26"/>
      <c r="H24" s="26"/>
      <c r="I24" s="24">
        <v>20000</v>
      </c>
      <c r="J24" s="24">
        <v>20000</v>
      </c>
      <c r="K24" s="24">
        <v>20000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1" t="s">
        <v>298</v>
      </c>
      <c r="B25" s="121" t="s">
        <v>303</v>
      </c>
      <c r="C25" s="22" t="s">
        <v>302</v>
      </c>
      <c r="D25" s="121" t="s">
        <v>70</v>
      </c>
      <c r="E25" s="121" t="s">
        <v>88</v>
      </c>
      <c r="F25" s="121" t="s">
        <v>164</v>
      </c>
      <c r="G25" s="121" t="s">
        <v>255</v>
      </c>
      <c r="H25" s="121" t="s">
        <v>256</v>
      </c>
      <c r="I25" s="24">
        <v>20000</v>
      </c>
      <c r="J25" s="24">
        <v>20000</v>
      </c>
      <c r="K25" s="24">
        <v>20000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304</v>
      </c>
      <c r="D26" s="26"/>
      <c r="E26" s="26"/>
      <c r="F26" s="26"/>
      <c r="G26" s="26"/>
      <c r="H26" s="26"/>
      <c r="I26" s="24">
        <v>200000</v>
      </c>
      <c r="J26" s="24">
        <v>200000</v>
      </c>
      <c r="K26" s="24">
        <v>200000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1" t="s">
        <v>289</v>
      </c>
      <c r="B27" s="121" t="s">
        <v>305</v>
      </c>
      <c r="C27" s="22" t="s">
        <v>304</v>
      </c>
      <c r="D27" s="121" t="s">
        <v>70</v>
      </c>
      <c r="E27" s="121" t="s">
        <v>88</v>
      </c>
      <c r="F27" s="121" t="s">
        <v>164</v>
      </c>
      <c r="G27" s="121" t="s">
        <v>255</v>
      </c>
      <c r="H27" s="121" t="s">
        <v>256</v>
      </c>
      <c r="I27" s="24">
        <v>200000</v>
      </c>
      <c r="J27" s="24">
        <v>200000</v>
      </c>
      <c r="K27" s="24">
        <v>200000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306</v>
      </c>
      <c r="D28" s="26"/>
      <c r="E28" s="26"/>
      <c r="F28" s="26"/>
      <c r="G28" s="26"/>
      <c r="H28" s="26"/>
      <c r="I28" s="24">
        <v>200000</v>
      </c>
      <c r="J28" s="24">
        <v>200000</v>
      </c>
      <c r="K28" s="24">
        <v>200000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1" t="s">
        <v>289</v>
      </c>
      <c r="B29" s="121" t="s">
        <v>307</v>
      </c>
      <c r="C29" s="22" t="s">
        <v>306</v>
      </c>
      <c r="D29" s="121" t="s">
        <v>70</v>
      </c>
      <c r="E29" s="121" t="s">
        <v>88</v>
      </c>
      <c r="F29" s="121" t="s">
        <v>164</v>
      </c>
      <c r="G29" s="121" t="s">
        <v>255</v>
      </c>
      <c r="H29" s="121" t="s">
        <v>256</v>
      </c>
      <c r="I29" s="24">
        <v>200000</v>
      </c>
      <c r="J29" s="24">
        <v>200000</v>
      </c>
      <c r="K29" s="24">
        <v>200000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36" t="s">
        <v>115</v>
      </c>
      <c r="B30" s="37"/>
      <c r="C30" s="37"/>
      <c r="D30" s="37"/>
      <c r="E30" s="37"/>
      <c r="F30" s="37"/>
      <c r="G30" s="37"/>
      <c r="H30" s="38"/>
      <c r="I30" s="24">
        <v>1131800</v>
      </c>
      <c r="J30" s="24">
        <v>1131800</v>
      </c>
      <c r="K30" s="24">
        <v>1131800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</sheetData>
  <mergeCells count="28">
    <mergeCell ref="A3:W3"/>
    <mergeCell ref="A4:H4"/>
    <mergeCell ref="J5:M5"/>
    <mergeCell ref="N5:P5"/>
    <mergeCell ref="R5:W5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308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"单位名称："&amp;"中国共产党耿马傣族佤族自治县委员会宣传部"</f>
        <v>单位名称：中国共产党耿马傣族佤族自治县委员会宣传部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309</v>
      </c>
      <c r="B5" s="47" t="s">
        <v>310</v>
      </c>
      <c r="C5" s="47" t="s">
        <v>311</v>
      </c>
      <c r="D5" s="47" t="s">
        <v>312</v>
      </c>
      <c r="E5" s="47" t="s">
        <v>313</v>
      </c>
      <c r="F5" s="54" t="s">
        <v>314</v>
      </c>
      <c r="G5" s="47" t="s">
        <v>315</v>
      </c>
      <c r="H5" s="54" t="s">
        <v>316</v>
      </c>
      <c r="I5" s="54" t="s">
        <v>317</v>
      </c>
      <c r="J5" s="47" t="s">
        <v>318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8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07" t="s">
        <v>300</v>
      </c>
      <c r="B9" s="22" t="s">
        <v>319</v>
      </c>
      <c r="C9" s="22" t="s">
        <v>320</v>
      </c>
      <c r="D9" s="22" t="s">
        <v>321</v>
      </c>
      <c r="E9" s="35" t="s">
        <v>322</v>
      </c>
      <c r="F9" s="22" t="s">
        <v>323</v>
      </c>
      <c r="G9" s="35" t="s">
        <v>157</v>
      </c>
      <c r="H9" s="22" t="s">
        <v>324</v>
      </c>
      <c r="I9" s="22" t="s">
        <v>325</v>
      </c>
      <c r="J9" s="35" t="s">
        <v>326</v>
      </c>
    </row>
    <row r="10" ht="18.75" customHeight="1" spans="1:10">
      <c r="A10" s="207" t="s">
        <v>300</v>
      </c>
      <c r="B10" s="22" t="s">
        <v>319</v>
      </c>
      <c r="C10" s="22" t="s">
        <v>320</v>
      </c>
      <c r="D10" s="22" t="s">
        <v>321</v>
      </c>
      <c r="E10" s="35" t="s">
        <v>327</v>
      </c>
      <c r="F10" s="22" t="s">
        <v>323</v>
      </c>
      <c r="G10" s="35" t="s">
        <v>157</v>
      </c>
      <c r="H10" s="22" t="s">
        <v>328</v>
      </c>
      <c r="I10" s="22" t="s">
        <v>325</v>
      </c>
      <c r="J10" s="35" t="s">
        <v>329</v>
      </c>
    </row>
    <row r="11" ht="18.75" customHeight="1" spans="1:10">
      <c r="A11" s="207" t="s">
        <v>300</v>
      </c>
      <c r="B11" s="22" t="s">
        <v>319</v>
      </c>
      <c r="C11" s="22" t="s">
        <v>320</v>
      </c>
      <c r="D11" s="22" t="s">
        <v>321</v>
      </c>
      <c r="E11" s="35" t="s">
        <v>330</v>
      </c>
      <c r="F11" s="22" t="s">
        <v>323</v>
      </c>
      <c r="G11" s="35" t="s">
        <v>331</v>
      </c>
      <c r="H11" s="22" t="s">
        <v>332</v>
      </c>
      <c r="I11" s="22" t="s">
        <v>325</v>
      </c>
      <c r="J11" s="35" t="s">
        <v>333</v>
      </c>
    </row>
    <row r="12" ht="18.75" customHeight="1" spans="1:10">
      <c r="A12" s="207" t="s">
        <v>300</v>
      </c>
      <c r="B12" s="22" t="s">
        <v>319</v>
      </c>
      <c r="C12" s="22" t="s">
        <v>334</v>
      </c>
      <c r="D12" s="22" t="s">
        <v>335</v>
      </c>
      <c r="E12" s="35" t="s">
        <v>336</v>
      </c>
      <c r="F12" s="22" t="s">
        <v>323</v>
      </c>
      <c r="G12" s="35" t="s">
        <v>337</v>
      </c>
      <c r="H12" s="22" t="s">
        <v>338</v>
      </c>
      <c r="I12" s="22" t="s">
        <v>325</v>
      </c>
      <c r="J12" s="35" t="s">
        <v>339</v>
      </c>
    </row>
    <row r="13" ht="18.75" customHeight="1" spans="1:10">
      <c r="A13" s="207" t="s">
        <v>300</v>
      </c>
      <c r="B13" s="22" t="s">
        <v>319</v>
      </c>
      <c r="C13" s="22" t="s">
        <v>340</v>
      </c>
      <c r="D13" s="22" t="s">
        <v>341</v>
      </c>
      <c r="E13" s="35" t="s">
        <v>342</v>
      </c>
      <c r="F13" s="22" t="s">
        <v>323</v>
      </c>
      <c r="G13" s="35" t="s">
        <v>337</v>
      </c>
      <c r="H13" s="22" t="s">
        <v>338</v>
      </c>
      <c r="I13" s="22" t="s">
        <v>325</v>
      </c>
      <c r="J13" s="35" t="s">
        <v>343</v>
      </c>
    </row>
    <row r="14" ht="18.75" customHeight="1" spans="1:10">
      <c r="A14" s="207" t="s">
        <v>291</v>
      </c>
      <c r="B14" s="22" t="s">
        <v>344</v>
      </c>
      <c r="C14" s="22" t="s">
        <v>320</v>
      </c>
      <c r="D14" s="22" t="s">
        <v>321</v>
      </c>
      <c r="E14" s="35" t="s">
        <v>345</v>
      </c>
      <c r="F14" s="22" t="s">
        <v>323</v>
      </c>
      <c r="G14" s="35" t="s">
        <v>158</v>
      </c>
      <c r="H14" s="22" t="s">
        <v>324</v>
      </c>
      <c r="I14" s="22" t="s">
        <v>325</v>
      </c>
      <c r="J14" s="35" t="s">
        <v>346</v>
      </c>
    </row>
    <row r="15" ht="18.75" customHeight="1" spans="1:10">
      <c r="A15" s="207" t="s">
        <v>291</v>
      </c>
      <c r="B15" s="22" t="s">
        <v>344</v>
      </c>
      <c r="C15" s="22" t="s">
        <v>320</v>
      </c>
      <c r="D15" s="22" t="s">
        <v>321</v>
      </c>
      <c r="E15" s="35" t="s">
        <v>347</v>
      </c>
      <c r="F15" s="22" t="s">
        <v>323</v>
      </c>
      <c r="G15" s="35" t="s">
        <v>348</v>
      </c>
      <c r="H15" s="22" t="s">
        <v>349</v>
      </c>
      <c r="I15" s="22" t="s">
        <v>325</v>
      </c>
      <c r="J15" s="35" t="s">
        <v>350</v>
      </c>
    </row>
    <row r="16" ht="18.75" customHeight="1" spans="1:10">
      <c r="A16" s="207" t="s">
        <v>291</v>
      </c>
      <c r="B16" s="22" t="s">
        <v>344</v>
      </c>
      <c r="C16" s="22" t="s">
        <v>320</v>
      </c>
      <c r="D16" s="22" t="s">
        <v>321</v>
      </c>
      <c r="E16" s="35" t="s">
        <v>351</v>
      </c>
      <c r="F16" s="22" t="s">
        <v>323</v>
      </c>
      <c r="G16" s="35" t="s">
        <v>352</v>
      </c>
      <c r="H16" s="22" t="s">
        <v>332</v>
      </c>
      <c r="I16" s="22" t="s">
        <v>325</v>
      </c>
      <c r="J16" s="35" t="s">
        <v>353</v>
      </c>
    </row>
    <row r="17" ht="18.75" customHeight="1" spans="1:10">
      <c r="A17" s="207" t="s">
        <v>291</v>
      </c>
      <c r="B17" s="22" t="s">
        <v>344</v>
      </c>
      <c r="C17" s="22" t="s">
        <v>334</v>
      </c>
      <c r="D17" s="22" t="s">
        <v>335</v>
      </c>
      <c r="E17" s="35" t="s">
        <v>354</v>
      </c>
      <c r="F17" s="22" t="s">
        <v>355</v>
      </c>
      <c r="G17" s="35" t="s">
        <v>356</v>
      </c>
      <c r="H17" s="22" t="s">
        <v>357</v>
      </c>
      <c r="I17" s="22" t="s">
        <v>358</v>
      </c>
      <c r="J17" s="35" t="s">
        <v>359</v>
      </c>
    </row>
    <row r="18" ht="18.75" customHeight="1" spans="1:10">
      <c r="A18" s="207" t="s">
        <v>291</v>
      </c>
      <c r="B18" s="22" t="s">
        <v>344</v>
      </c>
      <c r="C18" s="22" t="s">
        <v>340</v>
      </c>
      <c r="D18" s="22" t="s">
        <v>341</v>
      </c>
      <c r="E18" s="35" t="s">
        <v>360</v>
      </c>
      <c r="F18" s="22" t="s">
        <v>323</v>
      </c>
      <c r="G18" s="35" t="s">
        <v>337</v>
      </c>
      <c r="H18" s="22" t="s">
        <v>338</v>
      </c>
      <c r="I18" s="22" t="s">
        <v>325</v>
      </c>
      <c r="J18" s="35" t="s">
        <v>361</v>
      </c>
    </row>
    <row r="19" ht="18.75" customHeight="1" spans="1:10">
      <c r="A19" s="207" t="s">
        <v>293</v>
      </c>
      <c r="B19" s="22" t="s">
        <v>362</v>
      </c>
      <c r="C19" s="22" t="s">
        <v>320</v>
      </c>
      <c r="D19" s="22" t="s">
        <v>363</v>
      </c>
      <c r="E19" s="35" t="s">
        <v>364</v>
      </c>
      <c r="F19" s="22" t="s">
        <v>323</v>
      </c>
      <c r="G19" s="35" t="s">
        <v>365</v>
      </c>
      <c r="H19" s="22" t="s">
        <v>338</v>
      </c>
      <c r="I19" s="22" t="s">
        <v>325</v>
      </c>
      <c r="J19" s="35" t="s">
        <v>366</v>
      </c>
    </row>
    <row r="20" ht="18.75" customHeight="1" spans="1:10">
      <c r="A20" s="207" t="s">
        <v>293</v>
      </c>
      <c r="B20" s="22" t="s">
        <v>362</v>
      </c>
      <c r="C20" s="22" t="s">
        <v>334</v>
      </c>
      <c r="D20" s="22" t="s">
        <v>335</v>
      </c>
      <c r="E20" s="35" t="s">
        <v>367</v>
      </c>
      <c r="F20" s="22" t="s">
        <v>323</v>
      </c>
      <c r="G20" s="35" t="s">
        <v>158</v>
      </c>
      <c r="H20" s="22" t="s">
        <v>338</v>
      </c>
      <c r="I20" s="22" t="s">
        <v>325</v>
      </c>
      <c r="J20" s="35" t="s">
        <v>367</v>
      </c>
    </row>
    <row r="21" ht="18.75" customHeight="1" spans="1:10">
      <c r="A21" s="207" t="s">
        <v>293</v>
      </c>
      <c r="B21" s="22" t="s">
        <v>362</v>
      </c>
      <c r="C21" s="22" t="s">
        <v>340</v>
      </c>
      <c r="D21" s="22" t="s">
        <v>341</v>
      </c>
      <c r="E21" s="35" t="s">
        <v>342</v>
      </c>
      <c r="F21" s="22" t="s">
        <v>323</v>
      </c>
      <c r="G21" s="35" t="s">
        <v>365</v>
      </c>
      <c r="H21" s="22" t="s">
        <v>338</v>
      </c>
      <c r="I21" s="22" t="s">
        <v>325</v>
      </c>
      <c r="J21" s="35" t="s">
        <v>368</v>
      </c>
    </row>
    <row r="22" ht="18.75" customHeight="1" spans="1:10">
      <c r="A22" s="207" t="s">
        <v>306</v>
      </c>
      <c r="B22" s="22" t="s">
        <v>369</v>
      </c>
      <c r="C22" s="22" t="s">
        <v>320</v>
      </c>
      <c r="D22" s="22" t="s">
        <v>321</v>
      </c>
      <c r="E22" s="35" t="s">
        <v>370</v>
      </c>
      <c r="F22" s="22" t="s">
        <v>323</v>
      </c>
      <c r="G22" s="35" t="s">
        <v>371</v>
      </c>
      <c r="H22" s="22" t="s">
        <v>372</v>
      </c>
      <c r="I22" s="22" t="s">
        <v>325</v>
      </c>
      <c r="J22" s="35" t="s">
        <v>370</v>
      </c>
    </row>
    <row r="23" ht="18.75" customHeight="1" spans="1:10">
      <c r="A23" s="207" t="s">
        <v>306</v>
      </c>
      <c r="B23" s="22" t="s">
        <v>369</v>
      </c>
      <c r="C23" s="22" t="s">
        <v>320</v>
      </c>
      <c r="D23" s="22" t="s">
        <v>363</v>
      </c>
      <c r="E23" s="35" t="s">
        <v>373</v>
      </c>
      <c r="F23" s="22" t="s">
        <v>323</v>
      </c>
      <c r="G23" s="35" t="s">
        <v>374</v>
      </c>
      <c r="H23" s="22" t="s">
        <v>338</v>
      </c>
      <c r="I23" s="22" t="s">
        <v>325</v>
      </c>
      <c r="J23" s="35" t="s">
        <v>373</v>
      </c>
    </row>
    <row r="24" ht="18.75" customHeight="1" spans="1:10">
      <c r="A24" s="207" t="s">
        <v>306</v>
      </c>
      <c r="B24" s="22" t="s">
        <v>369</v>
      </c>
      <c r="C24" s="22" t="s">
        <v>334</v>
      </c>
      <c r="D24" s="22" t="s">
        <v>335</v>
      </c>
      <c r="E24" s="35" t="s">
        <v>375</v>
      </c>
      <c r="F24" s="22" t="s">
        <v>323</v>
      </c>
      <c r="G24" s="35" t="s">
        <v>337</v>
      </c>
      <c r="H24" s="22" t="s">
        <v>338</v>
      </c>
      <c r="I24" s="22" t="s">
        <v>325</v>
      </c>
      <c r="J24" s="35" t="s">
        <v>375</v>
      </c>
    </row>
    <row r="25" ht="18.75" customHeight="1" spans="1:10">
      <c r="A25" s="207" t="s">
        <v>306</v>
      </c>
      <c r="B25" s="22" t="s">
        <v>369</v>
      </c>
      <c r="C25" s="22" t="s">
        <v>340</v>
      </c>
      <c r="D25" s="22" t="s">
        <v>341</v>
      </c>
      <c r="E25" s="35" t="s">
        <v>376</v>
      </c>
      <c r="F25" s="22" t="s">
        <v>323</v>
      </c>
      <c r="G25" s="35" t="s">
        <v>365</v>
      </c>
      <c r="H25" s="22" t="s">
        <v>338</v>
      </c>
      <c r="I25" s="22" t="s">
        <v>325</v>
      </c>
      <c r="J25" s="35" t="s">
        <v>376</v>
      </c>
    </row>
    <row r="26" ht="18.75" customHeight="1" spans="1:10">
      <c r="A26" s="207" t="s">
        <v>288</v>
      </c>
      <c r="B26" s="22" t="s">
        <v>377</v>
      </c>
      <c r="C26" s="22" t="s">
        <v>320</v>
      </c>
      <c r="D26" s="22" t="s">
        <v>321</v>
      </c>
      <c r="E26" s="35" t="s">
        <v>378</v>
      </c>
      <c r="F26" s="22" t="s">
        <v>355</v>
      </c>
      <c r="G26" s="35" t="s">
        <v>379</v>
      </c>
      <c r="H26" s="22" t="s">
        <v>332</v>
      </c>
      <c r="I26" s="22" t="s">
        <v>325</v>
      </c>
      <c r="J26" s="35" t="s">
        <v>378</v>
      </c>
    </row>
    <row r="27" ht="18.75" customHeight="1" spans="1:10">
      <c r="A27" s="207" t="s">
        <v>288</v>
      </c>
      <c r="B27" s="22" t="s">
        <v>377</v>
      </c>
      <c r="C27" s="22" t="s">
        <v>320</v>
      </c>
      <c r="D27" s="22" t="s">
        <v>321</v>
      </c>
      <c r="E27" s="35" t="s">
        <v>380</v>
      </c>
      <c r="F27" s="22" t="s">
        <v>355</v>
      </c>
      <c r="G27" s="35" t="s">
        <v>381</v>
      </c>
      <c r="H27" s="22" t="s">
        <v>382</v>
      </c>
      <c r="I27" s="22" t="s">
        <v>325</v>
      </c>
      <c r="J27" s="35" t="s">
        <v>380</v>
      </c>
    </row>
    <row r="28" ht="18.75" customHeight="1" spans="1:10">
      <c r="A28" s="207" t="s">
        <v>288</v>
      </c>
      <c r="B28" s="22" t="s">
        <v>377</v>
      </c>
      <c r="C28" s="22" t="s">
        <v>320</v>
      </c>
      <c r="D28" s="22" t="s">
        <v>321</v>
      </c>
      <c r="E28" s="35" t="s">
        <v>383</v>
      </c>
      <c r="F28" s="22" t="s">
        <v>355</v>
      </c>
      <c r="G28" s="35" t="s">
        <v>384</v>
      </c>
      <c r="H28" s="22" t="s">
        <v>382</v>
      </c>
      <c r="I28" s="22" t="s">
        <v>325</v>
      </c>
      <c r="J28" s="35" t="s">
        <v>383</v>
      </c>
    </row>
    <row r="29" ht="18.75" customHeight="1" spans="1:10">
      <c r="A29" s="207" t="s">
        <v>288</v>
      </c>
      <c r="B29" s="22" t="s">
        <v>377</v>
      </c>
      <c r="C29" s="22" t="s">
        <v>320</v>
      </c>
      <c r="D29" s="22" t="s">
        <v>363</v>
      </c>
      <c r="E29" s="35" t="s">
        <v>385</v>
      </c>
      <c r="F29" s="22" t="s">
        <v>323</v>
      </c>
      <c r="G29" s="35" t="s">
        <v>374</v>
      </c>
      <c r="H29" s="22" t="s">
        <v>338</v>
      </c>
      <c r="I29" s="22" t="s">
        <v>325</v>
      </c>
      <c r="J29" s="35" t="s">
        <v>385</v>
      </c>
    </row>
    <row r="30" ht="18.75" customHeight="1" spans="1:10">
      <c r="A30" s="207" t="s">
        <v>288</v>
      </c>
      <c r="B30" s="22" t="s">
        <v>377</v>
      </c>
      <c r="C30" s="22" t="s">
        <v>334</v>
      </c>
      <c r="D30" s="22" t="s">
        <v>335</v>
      </c>
      <c r="E30" s="35" t="s">
        <v>386</v>
      </c>
      <c r="F30" s="22" t="s">
        <v>355</v>
      </c>
      <c r="G30" s="35" t="s">
        <v>387</v>
      </c>
      <c r="H30" s="22" t="s">
        <v>357</v>
      </c>
      <c r="I30" s="22" t="s">
        <v>358</v>
      </c>
      <c r="J30" s="35" t="s">
        <v>386</v>
      </c>
    </row>
    <row r="31" ht="18.75" customHeight="1" spans="1:10">
      <c r="A31" s="207" t="s">
        <v>288</v>
      </c>
      <c r="B31" s="22" t="s">
        <v>377</v>
      </c>
      <c r="C31" s="22" t="s">
        <v>340</v>
      </c>
      <c r="D31" s="22" t="s">
        <v>341</v>
      </c>
      <c r="E31" s="35" t="s">
        <v>388</v>
      </c>
      <c r="F31" s="22" t="s">
        <v>323</v>
      </c>
      <c r="G31" s="35" t="s">
        <v>374</v>
      </c>
      <c r="H31" s="22" t="s">
        <v>338</v>
      </c>
      <c r="I31" s="22" t="s">
        <v>325</v>
      </c>
      <c r="J31" s="35" t="s">
        <v>388</v>
      </c>
    </row>
    <row r="32" ht="18.75" customHeight="1" spans="1:10">
      <c r="A32" s="207" t="s">
        <v>297</v>
      </c>
      <c r="B32" s="22" t="s">
        <v>389</v>
      </c>
      <c r="C32" s="22" t="s">
        <v>320</v>
      </c>
      <c r="D32" s="22" t="s">
        <v>321</v>
      </c>
      <c r="E32" s="35" t="s">
        <v>390</v>
      </c>
      <c r="F32" s="22" t="s">
        <v>323</v>
      </c>
      <c r="G32" s="35" t="s">
        <v>391</v>
      </c>
      <c r="H32" s="22" t="s">
        <v>392</v>
      </c>
      <c r="I32" s="22" t="s">
        <v>325</v>
      </c>
      <c r="J32" s="35" t="s">
        <v>393</v>
      </c>
    </row>
    <row r="33" ht="18.75" customHeight="1" spans="1:10">
      <c r="A33" s="207" t="s">
        <v>297</v>
      </c>
      <c r="B33" s="22" t="s">
        <v>389</v>
      </c>
      <c r="C33" s="22" t="s">
        <v>320</v>
      </c>
      <c r="D33" s="22" t="s">
        <v>394</v>
      </c>
      <c r="E33" s="35" t="s">
        <v>395</v>
      </c>
      <c r="F33" s="22" t="s">
        <v>355</v>
      </c>
      <c r="G33" s="35" t="s">
        <v>396</v>
      </c>
      <c r="H33" s="22" t="s">
        <v>338</v>
      </c>
      <c r="I33" s="22" t="s">
        <v>325</v>
      </c>
      <c r="J33" s="35" t="s">
        <v>395</v>
      </c>
    </row>
    <row r="34" ht="18.75" customHeight="1" spans="1:10">
      <c r="A34" s="207" t="s">
        <v>297</v>
      </c>
      <c r="B34" s="22" t="s">
        <v>389</v>
      </c>
      <c r="C34" s="22" t="s">
        <v>334</v>
      </c>
      <c r="D34" s="22" t="s">
        <v>335</v>
      </c>
      <c r="E34" s="35" t="s">
        <v>397</v>
      </c>
      <c r="F34" s="22" t="s">
        <v>323</v>
      </c>
      <c r="G34" s="35" t="s">
        <v>357</v>
      </c>
      <c r="H34" s="22" t="s">
        <v>357</v>
      </c>
      <c r="I34" s="22" t="s">
        <v>358</v>
      </c>
      <c r="J34" s="35" t="s">
        <v>397</v>
      </c>
    </row>
    <row r="35" ht="18.75" customHeight="1" spans="1:10">
      <c r="A35" s="207" t="s">
        <v>297</v>
      </c>
      <c r="B35" s="22" t="s">
        <v>389</v>
      </c>
      <c r="C35" s="22" t="s">
        <v>340</v>
      </c>
      <c r="D35" s="22" t="s">
        <v>341</v>
      </c>
      <c r="E35" s="35" t="s">
        <v>398</v>
      </c>
      <c r="F35" s="22" t="s">
        <v>323</v>
      </c>
      <c r="G35" s="35" t="s">
        <v>399</v>
      </c>
      <c r="H35" s="22" t="s">
        <v>338</v>
      </c>
      <c r="I35" s="22" t="s">
        <v>325</v>
      </c>
      <c r="J35" s="35" t="s">
        <v>398</v>
      </c>
    </row>
    <row r="36" ht="18.75" customHeight="1" spans="1:10">
      <c r="A36" s="207" t="s">
        <v>295</v>
      </c>
      <c r="B36" s="22" t="s">
        <v>400</v>
      </c>
      <c r="C36" s="22" t="s">
        <v>320</v>
      </c>
      <c r="D36" s="22" t="s">
        <v>363</v>
      </c>
      <c r="E36" s="35" t="s">
        <v>401</v>
      </c>
      <c r="F36" s="22" t="s">
        <v>323</v>
      </c>
      <c r="G36" s="35" t="s">
        <v>365</v>
      </c>
      <c r="H36" s="22" t="s">
        <v>338</v>
      </c>
      <c r="I36" s="22" t="s">
        <v>325</v>
      </c>
      <c r="J36" s="35" t="s">
        <v>402</v>
      </c>
    </row>
    <row r="37" ht="18.75" customHeight="1" spans="1:10">
      <c r="A37" s="207" t="s">
        <v>295</v>
      </c>
      <c r="B37" s="22" t="s">
        <v>400</v>
      </c>
      <c r="C37" s="22" t="s">
        <v>320</v>
      </c>
      <c r="D37" s="22" t="s">
        <v>363</v>
      </c>
      <c r="E37" s="35" t="s">
        <v>403</v>
      </c>
      <c r="F37" s="22" t="s">
        <v>323</v>
      </c>
      <c r="G37" s="35" t="s">
        <v>374</v>
      </c>
      <c r="H37" s="22" t="s">
        <v>338</v>
      </c>
      <c r="I37" s="22" t="s">
        <v>325</v>
      </c>
      <c r="J37" s="35" t="s">
        <v>403</v>
      </c>
    </row>
    <row r="38" ht="18.75" customHeight="1" spans="1:10">
      <c r="A38" s="207" t="s">
        <v>295</v>
      </c>
      <c r="B38" s="22" t="s">
        <v>400</v>
      </c>
      <c r="C38" s="22" t="s">
        <v>334</v>
      </c>
      <c r="D38" s="22" t="s">
        <v>335</v>
      </c>
      <c r="E38" s="35" t="s">
        <v>404</v>
      </c>
      <c r="F38" s="22" t="s">
        <v>355</v>
      </c>
      <c r="G38" s="35" t="s">
        <v>405</v>
      </c>
      <c r="H38" s="22" t="s">
        <v>357</v>
      </c>
      <c r="I38" s="22" t="s">
        <v>358</v>
      </c>
      <c r="J38" s="35" t="s">
        <v>406</v>
      </c>
    </row>
    <row r="39" ht="18.75" customHeight="1" spans="1:10">
      <c r="A39" s="207" t="s">
        <v>295</v>
      </c>
      <c r="B39" s="22" t="s">
        <v>400</v>
      </c>
      <c r="C39" s="22" t="s">
        <v>340</v>
      </c>
      <c r="D39" s="22" t="s">
        <v>341</v>
      </c>
      <c r="E39" s="35" t="s">
        <v>407</v>
      </c>
      <c r="F39" s="22" t="s">
        <v>323</v>
      </c>
      <c r="G39" s="35" t="s">
        <v>337</v>
      </c>
      <c r="H39" s="22" t="s">
        <v>338</v>
      </c>
      <c r="I39" s="22" t="s">
        <v>325</v>
      </c>
      <c r="J39" s="35" t="s">
        <v>408</v>
      </c>
    </row>
    <row r="40" ht="18.75" customHeight="1" spans="1:10">
      <c r="A40" s="207" t="s">
        <v>304</v>
      </c>
      <c r="B40" s="22" t="s">
        <v>409</v>
      </c>
      <c r="C40" s="22" t="s">
        <v>320</v>
      </c>
      <c r="D40" s="22" t="s">
        <v>321</v>
      </c>
      <c r="E40" s="35" t="s">
        <v>370</v>
      </c>
      <c r="F40" s="22" t="s">
        <v>323</v>
      </c>
      <c r="G40" s="35" t="s">
        <v>410</v>
      </c>
      <c r="H40" s="22" t="s">
        <v>411</v>
      </c>
      <c r="I40" s="22" t="s">
        <v>325</v>
      </c>
      <c r="J40" s="35" t="s">
        <v>412</v>
      </c>
    </row>
    <row r="41" ht="18.75" customHeight="1" spans="1:10">
      <c r="A41" s="207" t="s">
        <v>304</v>
      </c>
      <c r="B41" s="22" t="s">
        <v>409</v>
      </c>
      <c r="C41" s="22" t="s">
        <v>320</v>
      </c>
      <c r="D41" s="22" t="s">
        <v>363</v>
      </c>
      <c r="E41" s="35" t="s">
        <v>373</v>
      </c>
      <c r="F41" s="22" t="s">
        <v>323</v>
      </c>
      <c r="G41" s="35" t="s">
        <v>337</v>
      </c>
      <c r="H41" s="22" t="s">
        <v>338</v>
      </c>
      <c r="I41" s="22" t="s">
        <v>325</v>
      </c>
      <c r="J41" s="35" t="s">
        <v>413</v>
      </c>
    </row>
    <row r="42" ht="18.75" customHeight="1" spans="1:10">
      <c r="A42" s="207" t="s">
        <v>304</v>
      </c>
      <c r="B42" s="22" t="s">
        <v>409</v>
      </c>
      <c r="C42" s="22" t="s">
        <v>334</v>
      </c>
      <c r="D42" s="22" t="s">
        <v>335</v>
      </c>
      <c r="E42" s="35" t="s">
        <v>336</v>
      </c>
      <c r="F42" s="22" t="s">
        <v>323</v>
      </c>
      <c r="G42" s="35" t="s">
        <v>337</v>
      </c>
      <c r="H42" s="22" t="s">
        <v>338</v>
      </c>
      <c r="I42" s="22" t="s">
        <v>325</v>
      </c>
      <c r="J42" s="35" t="s">
        <v>414</v>
      </c>
    </row>
    <row r="43" ht="18.75" customHeight="1" spans="1:10">
      <c r="A43" s="207" t="s">
        <v>304</v>
      </c>
      <c r="B43" s="22" t="s">
        <v>409</v>
      </c>
      <c r="C43" s="22" t="s">
        <v>334</v>
      </c>
      <c r="D43" s="22" t="s">
        <v>415</v>
      </c>
      <c r="E43" s="35" t="s">
        <v>416</v>
      </c>
      <c r="F43" s="22" t="s">
        <v>323</v>
      </c>
      <c r="G43" s="35" t="s">
        <v>348</v>
      </c>
      <c r="H43" s="22" t="s">
        <v>338</v>
      </c>
      <c r="I43" s="22" t="s">
        <v>325</v>
      </c>
      <c r="J43" s="35" t="s">
        <v>417</v>
      </c>
    </row>
    <row r="44" ht="18.75" customHeight="1" spans="1:10">
      <c r="A44" s="207" t="s">
        <v>304</v>
      </c>
      <c r="B44" s="22" t="s">
        <v>409</v>
      </c>
      <c r="C44" s="22" t="s">
        <v>340</v>
      </c>
      <c r="D44" s="22" t="s">
        <v>341</v>
      </c>
      <c r="E44" s="35" t="s">
        <v>342</v>
      </c>
      <c r="F44" s="22" t="s">
        <v>323</v>
      </c>
      <c r="G44" s="35" t="s">
        <v>337</v>
      </c>
      <c r="H44" s="22" t="s">
        <v>338</v>
      </c>
      <c r="I44" s="22" t="s">
        <v>325</v>
      </c>
      <c r="J44" s="35" t="s">
        <v>361</v>
      </c>
    </row>
    <row r="45" ht="18.75" customHeight="1" spans="1:10">
      <c r="A45" s="207" t="s">
        <v>302</v>
      </c>
      <c r="B45" s="22" t="s">
        <v>418</v>
      </c>
      <c r="C45" s="22" t="s">
        <v>320</v>
      </c>
      <c r="D45" s="22" t="s">
        <v>321</v>
      </c>
      <c r="E45" s="35" t="s">
        <v>419</v>
      </c>
      <c r="F45" s="22" t="s">
        <v>323</v>
      </c>
      <c r="G45" s="35" t="s">
        <v>158</v>
      </c>
      <c r="H45" s="22" t="s">
        <v>420</v>
      </c>
      <c r="I45" s="22" t="s">
        <v>325</v>
      </c>
      <c r="J45" s="35" t="s">
        <v>421</v>
      </c>
    </row>
    <row r="46" ht="18.75" customHeight="1" spans="1:10">
      <c r="A46" s="207" t="s">
        <v>302</v>
      </c>
      <c r="B46" s="22" t="s">
        <v>418</v>
      </c>
      <c r="C46" s="22" t="s">
        <v>320</v>
      </c>
      <c r="D46" s="22" t="s">
        <v>321</v>
      </c>
      <c r="E46" s="35" t="s">
        <v>422</v>
      </c>
      <c r="F46" s="22" t="s">
        <v>323</v>
      </c>
      <c r="G46" s="35" t="s">
        <v>352</v>
      </c>
      <c r="H46" s="22" t="s">
        <v>372</v>
      </c>
      <c r="I46" s="22" t="s">
        <v>325</v>
      </c>
      <c r="J46" s="35" t="s">
        <v>423</v>
      </c>
    </row>
    <row r="47" ht="18.75" customHeight="1" spans="1:10">
      <c r="A47" s="207" t="s">
        <v>302</v>
      </c>
      <c r="B47" s="22" t="s">
        <v>418</v>
      </c>
      <c r="C47" s="22" t="s">
        <v>320</v>
      </c>
      <c r="D47" s="22" t="s">
        <v>321</v>
      </c>
      <c r="E47" s="35" t="s">
        <v>424</v>
      </c>
      <c r="F47" s="22" t="s">
        <v>323</v>
      </c>
      <c r="G47" s="35" t="s">
        <v>425</v>
      </c>
      <c r="H47" s="22" t="s">
        <v>426</v>
      </c>
      <c r="I47" s="22" t="s">
        <v>325</v>
      </c>
      <c r="J47" s="35" t="s">
        <v>427</v>
      </c>
    </row>
    <row r="48" ht="18.75" customHeight="1" spans="1:10">
      <c r="A48" s="207" t="s">
        <v>302</v>
      </c>
      <c r="B48" s="22" t="s">
        <v>418</v>
      </c>
      <c r="C48" s="22" t="s">
        <v>334</v>
      </c>
      <c r="D48" s="22" t="s">
        <v>335</v>
      </c>
      <c r="E48" s="35" t="s">
        <v>428</v>
      </c>
      <c r="F48" s="22" t="s">
        <v>355</v>
      </c>
      <c r="G48" s="35" t="s">
        <v>356</v>
      </c>
      <c r="H48" s="22" t="s">
        <v>357</v>
      </c>
      <c r="I48" s="22" t="s">
        <v>358</v>
      </c>
      <c r="J48" s="35" t="s">
        <v>429</v>
      </c>
    </row>
    <row r="49" ht="18.75" customHeight="1" spans="1:10">
      <c r="A49" s="207" t="s">
        <v>302</v>
      </c>
      <c r="B49" s="22" t="s">
        <v>418</v>
      </c>
      <c r="C49" s="22" t="s">
        <v>340</v>
      </c>
      <c r="D49" s="22" t="s">
        <v>341</v>
      </c>
      <c r="E49" s="35" t="s">
        <v>430</v>
      </c>
      <c r="F49" s="22" t="s">
        <v>323</v>
      </c>
      <c r="G49" s="35" t="s">
        <v>337</v>
      </c>
      <c r="H49" s="22" t="s">
        <v>338</v>
      </c>
      <c r="I49" s="22" t="s">
        <v>325</v>
      </c>
      <c r="J49" s="35" t="s">
        <v>431</v>
      </c>
    </row>
  </sheetData>
  <mergeCells count="20">
    <mergeCell ref="A3:J3"/>
    <mergeCell ref="A4:H4"/>
    <mergeCell ref="A9:A13"/>
    <mergeCell ref="A14:A18"/>
    <mergeCell ref="A19:A21"/>
    <mergeCell ref="A22:A25"/>
    <mergeCell ref="A26:A31"/>
    <mergeCell ref="A32:A35"/>
    <mergeCell ref="A36:A39"/>
    <mergeCell ref="A40:A44"/>
    <mergeCell ref="A45:A49"/>
    <mergeCell ref="B9:B13"/>
    <mergeCell ref="B14:B18"/>
    <mergeCell ref="B19:B21"/>
    <mergeCell ref="B22:B25"/>
    <mergeCell ref="B26:B31"/>
    <mergeCell ref="B32:B35"/>
    <mergeCell ref="B36:B39"/>
    <mergeCell ref="B40:B44"/>
    <mergeCell ref="B45:B4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5"/>
  <cols>
    <col min="1" max="1" width="32.1458333333333" customWidth="1"/>
    <col min="2" max="2" width="16.8541666666667" customWidth="1"/>
    <col min="3" max="3" width="32.1458333333333" customWidth="1"/>
    <col min="4" max="6" width="28.5729166666667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432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433</v>
      </c>
      <c r="C3" s="105"/>
      <c r="D3" s="106"/>
      <c r="E3" s="106"/>
      <c r="F3" s="106"/>
    </row>
    <row r="4" ht="18.75" customHeight="1" spans="1:6">
      <c r="A4" s="8" t="str">
        <f>"单位名称："&amp;"中国共产党耿马傣族佤族自治县委员会宣传部"</f>
        <v>单位名称：中国共产党耿马傣族佤族自治县委员会宣传部</v>
      </c>
      <c r="B4" s="8" t="s">
        <v>434</v>
      </c>
      <c r="C4" s="100"/>
      <c r="D4" s="102"/>
      <c r="E4" s="102"/>
      <c r="F4" s="40" t="s">
        <v>1</v>
      </c>
    </row>
    <row r="5" ht="18.75" customHeight="1" spans="1:6">
      <c r="A5" s="107" t="s">
        <v>191</v>
      </c>
      <c r="B5" s="108" t="s">
        <v>73</v>
      </c>
      <c r="C5" s="109" t="s">
        <v>74</v>
      </c>
      <c r="D5" s="14" t="s">
        <v>435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157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115</v>
      </c>
      <c r="B10" s="115" t="s">
        <v>115</v>
      </c>
      <c r="C10" s="116" t="s">
        <v>115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39.1458333333333" customWidth="1"/>
    <col min="2" max="2" width="21.7083333333333" customWidth="1"/>
    <col min="3" max="3" width="35.28125" customWidth="1"/>
    <col min="4" max="4" width="7.70833333333333" customWidth="1"/>
    <col min="5" max="5" width="10.28125" customWidth="1"/>
    <col min="6" max="17" width="16.57291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436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"单位名称："&amp;"中国共产党耿马傣族佤族自治县委员会宣传部"</f>
        <v>单位名称：中国共产党耿马傣族佤族自治县委员会宣传部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183</v>
      </c>
    </row>
    <row r="5" ht="18.75" customHeight="1" spans="1:17">
      <c r="A5" s="12" t="s">
        <v>437</v>
      </c>
      <c r="B5" s="73" t="s">
        <v>438</v>
      </c>
      <c r="C5" s="73" t="s">
        <v>439</v>
      </c>
      <c r="D5" s="73" t="s">
        <v>440</v>
      </c>
      <c r="E5" s="73" t="s">
        <v>441</v>
      </c>
      <c r="F5" s="73" t="s">
        <v>442</v>
      </c>
      <c r="G5" s="45" t="s">
        <v>198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443</v>
      </c>
      <c r="J6" s="76" t="s">
        <v>444</v>
      </c>
      <c r="K6" s="77" t="s">
        <v>445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206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/>
      <c r="G9" s="24">
        <v>20000</v>
      </c>
      <c r="H9" s="24">
        <v>20000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/>
      <c r="G10" s="24">
        <v>20000</v>
      </c>
      <c r="H10" s="24">
        <v>20000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>"    "&amp;"公务用车运行维护费"</f>
        <v>    公务用车运行维护费</v>
      </c>
      <c r="B11" s="82" t="s">
        <v>446</v>
      </c>
      <c r="C11" s="82" t="s">
        <v>447</v>
      </c>
      <c r="D11" s="82" t="s">
        <v>448</v>
      </c>
      <c r="E11" s="99">
        <v>1</v>
      </c>
      <c r="F11" s="24"/>
      <c r="G11" s="24">
        <v>20000</v>
      </c>
      <c r="H11" s="24">
        <v>20000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4" t="s">
        <v>115</v>
      </c>
      <c r="B12" s="85"/>
      <c r="C12" s="85"/>
      <c r="D12" s="85"/>
      <c r="E12" s="97"/>
      <c r="F12" s="24"/>
      <c r="G12" s="24">
        <v>20000</v>
      </c>
      <c r="H12" s="24">
        <v>20000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abSelected="1" topLeftCell="B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31.4270833333333" customWidth="1"/>
    <col min="2" max="3" width="21.8541666666667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449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"单位名称："&amp;"中国共产党耿马傣族佤族自治县委员会宣传部"</f>
        <v>单位名称：中国共产党耿马傣族佤族自治县委员会宣传部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183</v>
      </c>
    </row>
    <row r="5" ht="18.75" customHeight="1" spans="1:14">
      <c r="A5" s="12" t="s">
        <v>437</v>
      </c>
      <c r="B5" s="73" t="s">
        <v>450</v>
      </c>
      <c r="C5" s="74" t="s">
        <v>451</v>
      </c>
      <c r="D5" s="45" t="s">
        <v>198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443</v>
      </c>
      <c r="G6" s="76" t="s">
        <v>444</v>
      </c>
      <c r="H6" s="77" t="s">
        <v>445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206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37.7083333333333" customWidth="1"/>
    <col min="2" max="4" width="17.5729166666667" customWidth="1"/>
    <col min="5" max="9" width="15.708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452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"单位名称："&amp;"中国共产党耿马傣族佤族自治县委员会宣传部"</f>
        <v>单位名称：中国共产党耿马傣族佤族自治县委员会宣传部</v>
      </c>
      <c r="B4" s="61"/>
      <c r="C4" s="61"/>
      <c r="D4" s="62"/>
      <c r="E4" s="63"/>
      <c r="G4" s="64"/>
      <c r="H4" s="64"/>
      <c r="I4" s="39" t="s">
        <v>183</v>
      </c>
    </row>
    <row r="5" ht="18.75" customHeight="1" spans="1:9">
      <c r="A5" s="32" t="s">
        <v>453</v>
      </c>
      <c r="B5" s="13" t="s">
        <v>198</v>
      </c>
      <c r="C5" s="14"/>
      <c r="D5" s="14"/>
      <c r="E5" s="13" t="s">
        <v>454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455</v>
      </c>
      <c r="E6" s="67" t="s">
        <v>456</v>
      </c>
      <c r="F6" s="67" t="s">
        <v>456</v>
      </c>
      <c r="G6" s="67" t="s">
        <v>456</v>
      </c>
      <c r="H6" s="67" t="s">
        <v>456</v>
      </c>
      <c r="I6" s="67" t="s">
        <v>456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2" customHeight="1" outlineLevelRow="7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270833333333" customWidth="1"/>
    <col min="10" max="10" width="18.8541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457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"单位名称："&amp;"中国共产党耿马傣族佤族自治县委员会宣传部"</f>
        <v>单位名称：中国共产党耿马傣族佤族自治县委员会宣传部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309</v>
      </c>
      <c r="B5" s="47" t="s">
        <v>310</v>
      </c>
      <c r="C5" s="47" t="s">
        <v>311</v>
      </c>
      <c r="D5" s="47" t="s">
        <v>312</v>
      </c>
      <c r="E5" s="47" t="s">
        <v>313</v>
      </c>
      <c r="F5" s="54" t="s">
        <v>314</v>
      </c>
      <c r="G5" s="47" t="s">
        <v>315</v>
      </c>
      <c r="H5" s="54" t="s">
        <v>316</v>
      </c>
      <c r="I5" s="54" t="s">
        <v>317</v>
      </c>
      <c r="J5" s="47" t="s">
        <v>318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2" customHeight="1" outlineLevelCol="7"/>
  <cols>
    <col min="1" max="1" width="29" customWidth="1"/>
    <col min="2" max="2" width="18.7083333333333" customWidth="1"/>
    <col min="3" max="3" width="24.8541666666667" customWidth="1"/>
    <col min="4" max="4" width="23.5729166666667" customWidth="1"/>
    <col min="5" max="5" width="17.8541666666667" customWidth="1"/>
    <col min="6" max="6" width="23.5729166666667" customWidth="1"/>
    <col min="7" max="7" width="25.1458333333333" customWidth="1"/>
    <col min="8" max="8" width="18.854166666666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458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"单位名称："&amp;"中国共产党耿马傣族佤族自治县委员会宣传部"</f>
        <v>单位名称：中国共产党耿马傣族佤族自治县委员会宣传部</v>
      </c>
      <c r="B4" s="9"/>
      <c r="C4" s="4"/>
      <c r="H4" s="43" t="s">
        <v>183</v>
      </c>
    </row>
    <row r="5" ht="18.75" customHeight="1" spans="1:8">
      <c r="A5" s="12" t="s">
        <v>191</v>
      </c>
      <c r="B5" s="12" t="s">
        <v>459</v>
      </c>
      <c r="C5" s="12" t="s">
        <v>460</v>
      </c>
      <c r="D5" s="12" t="s">
        <v>461</v>
      </c>
      <c r="E5" s="12" t="s">
        <v>462</v>
      </c>
      <c r="F5" s="44" t="s">
        <v>463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441</v>
      </c>
      <c r="G6" s="47" t="s">
        <v>464</v>
      </c>
      <c r="H6" s="47" t="s">
        <v>465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13.4270833333333" customWidth="1"/>
    <col min="2" max="2" width="43.875" customWidth="1"/>
    <col min="3" max="3" width="23.8541666666667" customWidth="1"/>
    <col min="4" max="4" width="11.1458333333333" customWidth="1"/>
    <col min="5" max="5" width="33.1666666666667" customWidth="1"/>
    <col min="6" max="6" width="9.85416666666667" customWidth="1"/>
    <col min="7" max="7" width="17.7083333333333" customWidth="1"/>
    <col min="8" max="11" width="15.42708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466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"单位名称："&amp;"中国共产党耿马傣族佤族自治县委员会宣传部"</f>
        <v>单位名称：中国共产党耿马傣族佤族自治县委员会宣传部</v>
      </c>
      <c r="B4" s="9"/>
      <c r="C4" s="9"/>
      <c r="D4" s="9"/>
      <c r="E4" s="9"/>
      <c r="F4" s="9"/>
      <c r="G4" s="9"/>
      <c r="H4" s="10"/>
      <c r="I4" s="10"/>
      <c r="J4" s="10"/>
      <c r="K4" s="5" t="s">
        <v>183</v>
      </c>
    </row>
    <row r="5" ht="18.75" customHeight="1" spans="1:11">
      <c r="A5" s="11" t="s">
        <v>282</v>
      </c>
      <c r="B5" s="11" t="s">
        <v>193</v>
      </c>
      <c r="C5" s="11" t="s">
        <v>283</v>
      </c>
      <c r="D5" s="12" t="s">
        <v>194</v>
      </c>
      <c r="E5" s="12" t="s">
        <v>195</v>
      </c>
      <c r="F5" s="12" t="s">
        <v>284</v>
      </c>
      <c r="G5" s="12" t="s">
        <v>285</v>
      </c>
      <c r="H5" s="32" t="s">
        <v>55</v>
      </c>
      <c r="I5" s="13" t="s">
        <v>467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9.4270833333333" customWidth="1"/>
    <col min="2" max="2" width="23.1458333333333" customWidth="1"/>
    <col min="3" max="3" width="31.5729166666667" customWidth="1"/>
    <col min="4" max="4" width="20.4270833333333" customWidth="1"/>
    <col min="5" max="7" width="23.8541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468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"单位名称："&amp;"中国共产党耿马傣族佤族自治县委员会宣传部"</f>
        <v>单位名称：中国共产党耿马傣族佤族自治县委员会宣传部</v>
      </c>
      <c r="B4" s="9"/>
      <c r="C4" s="9"/>
      <c r="D4" s="9"/>
      <c r="E4" s="10"/>
      <c r="F4" s="10"/>
      <c r="G4" s="5" t="s">
        <v>183</v>
      </c>
    </row>
    <row r="5" ht="18.75" customHeight="1" spans="1:7">
      <c r="A5" s="11" t="s">
        <v>283</v>
      </c>
      <c r="B5" s="11" t="s">
        <v>282</v>
      </c>
      <c r="C5" s="11" t="s">
        <v>193</v>
      </c>
      <c r="D5" s="12" t="s">
        <v>469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1131800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1131800</v>
      </c>
      <c r="F10" s="24"/>
      <c r="G10" s="24"/>
    </row>
    <row r="11" ht="18.75" customHeight="1" spans="1:7">
      <c r="A11" s="26"/>
      <c r="B11" s="22" t="s">
        <v>470</v>
      </c>
      <c r="C11" s="22" t="s">
        <v>293</v>
      </c>
      <c r="D11" s="22" t="s">
        <v>471</v>
      </c>
      <c r="E11" s="24">
        <v>128000</v>
      </c>
      <c r="F11" s="24"/>
      <c r="G11" s="24"/>
    </row>
    <row r="12" ht="18.75" customHeight="1" spans="1:7">
      <c r="A12" s="26"/>
      <c r="B12" s="22" t="s">
        <v>470</v>
      </c>
      <c r="C12" s="22" t="s">
        <v>295</v>
      </c>
      <c r="D12" s="22" t="s">
        <v>471</v>
      </c>
      <c r="E12" s="24">
        <v>60000</v>
      </c>
      <c r="F12" s="24"/>
      <c r="G12" s="24"/>
    </row>
    <row r="13" ht="18.75" customHeight="1" spans="1:7">
      <c r="A13" s="26"/>
      <c r="B13" s="22" t="s">
        <v>470</v>
      </c>
      <c r="C13" s="22" t="s">
        <v>291</v>
      </c>
      <c r="D13" s="22" t="s">
        <v>471</v>
      </c>
      <c r="E13" s="24">
        <v>200000</v>
      </c>
      <c r="F13" s="24"/>
      <c r="G13" s="24"/>
    </row>
    <row r="14" ht="18.75" customHeight="1" spans="1:7">
      <c r="A14" s="26"/>
      <c r="B14" s="22" t="s">
        <v>470</v>
      </c>
      <c r="C14" s="22" t="s">
        <v>304</v>
      </c>
      <c r="D14" s="22" t="s">
        <v>471</v>
      </c>
      <c r="E14" s="24">
        <v>200000</v>
      </c>
      <c r="F14" s="24"/>
      <c r="G14" s="24"/>
    </row>
    <row r="15" ht="18.75" customHeight="1" spans="1:7">
      <c r="A15" s="26"/>
      <c r="B15" s="22" t="s">
        <v>470</v>
      </c>
      <c r="C15" s="22" t="s">
        <v>300</v>
      </c>
      <c r="D15" s="22" t="s">
        <v>471</v>
      </c>
      <c r="E15" s="24">
        <v>90000</v>
      </c>
      <c r="F15" s="24"/>
      <c r="G15" s="24"/>
    </row>
    <row r="16" ht="18.75" customHeight="1" spans="1:7">
      <c r="A16" s="26"/>
      <c r="B16" s="22" t="s">
        <v>470</v>
      </c>
      <c r="C16" s="22" t="s">
        <v>288</v>
      </c>
      <c r="D16" s="22" t="s">
        <v>471</v>
      </c>
      <c r="E16" s="24">
        <v>6800</v>
      </c>
      <c r="F16" s="24"/>
      <c r="G16" s="24"/>
    </row>
    <row r="17" ht="18.75" customHeight="1" spans="1:7">
      <c r="A17" s="26"/>
      <c r="B17" s="22" t="s">
        <v>470</v>
      </c>
      <c r="C17" s="22" t="s">
        <v>306</v>
      </c>
      <c r="D17" s="22" t="s">
        <v>471</v>
      </c>
      <c r="E17" s="24">
        <v>200000</v>
      </c>
      <c r="F17" s="24"/>
      <c r="G17" s="24"/>
    </row>
    <row r="18" ht="18.75" customHeight="1" spans="1:7">
      <c r="A18" s="26"/>
      <c r="B18" s="22" t="s">
        <v>472</v>
      </c>
      <c r="C18" s="22" t="s">
        <v>302</v>
      </c>
      <c r="D18" s="22" t="s">
        <v>471</v>
      </c>
      <c r="E18" s="24">
        <v>20000</v>
      </c>
      <c r="F18" s="24"/>
      <c r="G18" s="24"/>
    </row>
    <row r="19" ht="18.75" customHeight="1" spans="1:7">
      <c r="A19" s="26"/>
      <c r="B19" s="22" t="s">
        <v>472</v>
      </c>
      <c r="C19" s="22" t="s">
        <v>297</v>
      </c>
      <c r="D19" s="22" t="s">
        <v>471</v>
      </c>
      <c r="E19" s="24">
        <v>227000</v>
      </c>
      <c r="F19" s="24"/>
      <c r="G19" s="24"/>
    </row>
    <row r="20" ht="18.75" customHeight="1" spans="1:7">
      <c r="A20" s="27" t="s">
        <v>55</v>
      </c>
      <c r="B20" s="28" t="s">
        <v>473</v>
      </c>
      <c r="C20" s="28"/>
      <c r="D20" s="29"/>
      <c r="E20" s="24">
        <v>1131800</v>
      </c>
      <c r="F20" s="24"/>
      <c r="G20" s="24"/>
    </row>
  </sheetData>
  <mergeCells count="11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Biu～biu～biu</cp:lastModifiedBy>
  <dcterms:created xsi:type="dcterms:W3CDTF">2025-02-07T09:34:00Z</dcterms:created>
  <dcterms:modified xsi:type="dcterms:W3CDTF">2025-02-07T09:40:49Z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8155CB93877E411C8A40648047C911F5_13</vt:lpwstr>
  </property>
  <property fmtid="{D5CDD505-2E9C-101B-9397-08002B2CF9AE}" pid="3" name="KSOProductBuildVer">
    <vt:lpwstr>2052-11.1.0.14309</vt:lpwstr>
  </property>
</Properties>
</file>