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<sst xmlns="http://schemas.openxmlformats.org/spreadsheetml/2006/main" count="1202" uniqueCount="467">
  <si>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</si>
  <si>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</si>
  <si>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</si>
  <si>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</si>
  <si>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</si>
  <si>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</si>
  <si>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</si>
  <si>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</si>
  <si>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</si>
  <si>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</si>
  <si>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</si>
  <si>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</si>
  <si>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四、公共安全支出</t>
  </si>
  <si>
    <t>五、单位资金收入</t>
  </si>
  <si>
    <t>五、教育支出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</si>
  <si>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</si>
  <si>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</si>
  <si>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</si>
  <si>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</si>
  <si>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</si>
  <si>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</si>
  <si>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</si>
  <si>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</si>
  <si>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</si>
  <si>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</si>
  <si>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</si>
  <si>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</si>
  <si>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</si>
  <si>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</si>
  <si>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</si>
  <si>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</si>
  <si>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</si>
  <si>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</si>
  <si>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</si>
  <si>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</si>
  <si>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</si>
  <si>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</si>
  <si>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</si>
  <si>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</si>
  <si>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</si>
  <si>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</si>
  <si>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</si>
  <si>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</si>
  <si>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</si>
  <si>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</si>
  <si>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</si>
  <si>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</si>
  <si>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</si>
  <si>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</si>
  <si>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</si>
  <si>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</si>
  <si>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</si>
  <si>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</si>
  <si>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</si>
  <si>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</si>
  <si>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</si>
  <si>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</si>
  <si>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</si>
  <si>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</si>
  <si>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</si>
  <si>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</si>
  <si>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</si>
  <si>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</si>
  <si>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</si>
  <si>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</si>
  <si>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</si>
  <si>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</si>
  <si>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155</t>
  </si>
  <si>
    <t>耿马傣族佤族自治县档案馆</t>
  </si>
  <si>
    <t>155001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</si>
  <si>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</si>
  <si>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</si>
  <si>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</si>
  <si>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</si>
  <si>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</si>
  <si>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</si>
  <si>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</si>
  <si>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</si>
  <si>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</si>
  <si>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</si>
  <si>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</si>
  <si>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</si>
  <si>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</si>
  <si>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</si>
  <si>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</si>
  <si>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>2012601</t>
  </si>
  <si>
    <t>2012699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</si>
  <si>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</si>
  <si>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</si>
  <si>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</si>
  <si>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</si>
  <si>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</si>
  <si>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</si>
  <si>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</si>
  <si>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</si>
  <si>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</si>
  <si>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</si>
  <si>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</si>
  <si>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</si>
  <si>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</si>
  <si>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</si>
  <si>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</si>
  <si>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</si>
  <si>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</si>
  <si>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</si>
  <si>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</si>
  <si>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</si>
  <si>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</si>
  <si>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</si>
  <si>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</si>
  <si>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</si>
  <si>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</si>
  <si>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</si>
  <si>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</si>
  <si>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</si>
  <si>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（三）国有资本经营预算拨款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</si>
  <si>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</si>
  <si>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</si>
  <si>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</si>
  <si>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</si>
  <si>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</si>
  <si>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</si>
  <si>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</si>
  <si>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</si>
  <si>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</si>
  <si>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</si>
  <si>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</si>
  <si>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</si>
  <si>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</si>
  <si>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</si>
  <si>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</si>
  <si>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</si>
  <si>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</si>
  <si>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</si>
  <si>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</si>
  <si>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</si>
  <si>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</si>
  <si>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</si>
  <si>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</si>
  <si>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</si>
  <si>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</si>
  <si>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</si>
  <si>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</si>
  <si>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</si>
  <si>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</si>
  <si>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</si>
  <si>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</si>
  <si>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</si>
  <si>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档案事务</t>
  </si>
  <si>
    <t>行政运行</t>
  </si>
  <si>
    <t>档案馆</t>
  </si>
  <si>
    <t>其他档案事务支出</t>
  </si>
  <si>
    <t>行政事业单位养老支出</t>
  </si>
  <si>
    <t>事业单位离退休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</si>
  <si>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</si>
  <si>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</si>
  <si>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</si>
  <si>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</si>
  <si>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</si>
  <si>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</si>
  <si>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</si>
  <si>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</si>
  <si>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</si>
  <si>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</si>
  <si>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</si>
  <si>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</si>
  <si>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</si>
  <si>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</si>
  <si>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</si>
  <si>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</si>
  <si>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</si>
  <si>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</si>
  <si>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</si>
  <si>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</si>
  <si>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</si>
  <si>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</si>
  <si>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</si>
  <si>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</si>
  <si>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</si>
  <si>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</si>
  <si>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</si>
  <si>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</si>
  <si>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</si>
  <si>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</si>
  <si>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</si>
  <si>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</si>
  <si>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</si>
  <si>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530926210000000001778</t>
  </si>
  <si>
    <t>行政人员工资支出</t>
  </si>
  <si>
    <t>30101</t>
  </si>
  <si>
    <t>基本工资</t>
  </si>
  <si>
    <t>530926210000000001779</t>
  </si>
  <si>
    <t>事业人员工资支出</t>
  </si>
  <si>
    <t>30102</t>
  </si>
  <si>
    <t>津贴补贴</t>
  </si>
  <si>
    <t>30103</t>
  </si>
  <si>
    <t>奖金</t>
  </si>
  <si>
    <t>530926231100001390279</t>
  </si>
  <si>
    <t>行政人员绩效考核奖励（2017年提高部分）</t>
  </si>
  <si>
    <t>530926231100001390359</t>
  </si>
  <si>
    <t>奖励性绩效工资</t>
  </si>
  <si>
    <t>30107</t>
  </si>
  <si>
    <t>绩效工资</t>
  </si>
  <si>
    <t>530926231100001390198</t>
  </si>
  <si>
    <t>事业人员绩效工资（2017年提高部分）</t>
  </si>
  <si>
    <t>530926231100001390354</t>
  </si>
  <si>
    <t>基础性绩效工资</t>
  </si>
  <si>
    <t>530926210000000001780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</si>
  <si>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</si>
  <si>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</si>
  <si>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</si>
  <si>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</si>
  <si>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</si>
  <si>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</si>
  <si>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</si>
  <si>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</si>
  <si>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</si>
  <si>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</si>
  <si>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</si>
  <si>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</si>
  <si>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</si>
  <si>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</si>
  <si>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</si>
  <si>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530926210000000001781</t>
  </si>
  <si>
    <t>30113</t>
  </si>
  <si>
    <t>530926210000000001697</t>
  </si>
  <si>
    <t>一般公用经费</t>
  </si>
  <si>
    <t>30205</t>
  </si>
  <si>
    <t>水费</t>
  </si>
  <si>
    <t>30206</t>
  </si>
  <si>
    <t>电费</t>
  </si>
  <si>
    <t>30207</t>
  </si>
  <si>
    <t>邮电费</t>
  </si>
  <si>
    <t>530926241100002329767</t>
  </si>
  <si>
    <t>公务接待费（公用经费）</t>
  </si>
  <si>
    <t>30217</t>
  </si>
  <si>
    <t>30211</t>
  </si>
  <si>
    <t>差旅费</t>
  </si>
  <si>
    <t>30201</t>
  </si>
  <si>
    <t>办公费</t>
  </si>
  <si>
    <t>530926210000000001786</t>
  </si>
  <si>
    <t>工会经费</t>
  </si>
  <si>
    <t>30228</t>
  </si>
  <si>
    <t>530926221100000612237</t>
  </si>
  <si>
    <t>行政人员公务交通补贴</t>
  </si>
  <si>
    <t>30239</t>
  </si>
  <si>
    <t>其他交通费用</t>
  </si>
  <si>
    <t>530926251100003798695</t>
  </si>
  <si>
    <t>残疾人就业保障金</t>
  </si>
  <si>
    <t>30299</t>
  </si>
  <si>
    <t>其他商品和服务支出</t>
  </si>
  <si>
    <t>530926210000000001782</t>
  </si>
  <si>
    <t>离退休费</t>
  </si>
  <si>
    <t>30302</t>
  </si>
  <si>
    <t>退休费</t>
  </si>
  <si>
    <t>530926231100001390363</t>
  </si>
  <si>
    <t>其他部门临聘人员</t>
  </si>
  <si>
    <t>30305</t>
  </si>
  <si>
    <t>生活补助</t>
  </si>
  <si>
    <t>530926231100001390372</t>
  </si>
  <si>
    <t>公益性岗位住房公积金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</si>
  <si>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</si>
  <si>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</si>
  <si>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</si>
  <si>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</si>
  <si>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</si>
  <si>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</si>
  <si>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</si>
  <si>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</si>
  <si>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</si>
  <si>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</si>
  <si>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530926251100004064038</t>
  </si>
  <si>
    <t>档案馆设备采购及搬迁工作经费</t>
  </si>
  <si>
    <t>530926241100002544254</t>
  </si>
  <si>
    <t>2012604</t>
  </si>
  <si>
    <t>档案抢救保护和数字化加工等档案事务专项经费</t>
  </si>
  <si>
    <t>专项业务类</t>
  </si>
  <si>
    <t>530926251100003782385</t>
  </si>
  <si>
    <t>耿马自治县国家综合档案馆建设项目经费</t>
  </si>
  <si>
    <t>事业发展类</t>
  </si>
  <si>
    <t>530926221100000768873</t>
  </si>
  <si>
    <t>30901</t>
  </si>
  <si>
    <t>房屋建筑物购建</t>
  </si>
  <si>
    <t>接收脱贫攻坚、疫情防控、土地确权档案项目经费</t>
  </si>
  <si>
    <t>530926241100002323641</t>
  </si>
  <si>
    <t>库房恒温恒湿控制系统建设专项资金</t>
  </si>
  <si>
    <t>530926251100003777126</t>
  </si>
  <si>
    <t>税务返还个人所得税手续费资金</t>
  </si>
  <si>
    <t>530926241100002359559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</si>
  <si>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</si>
  <si>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</si>
  <si>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</si>
  <si>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</si>
  <si>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</si>
  <si>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</si>
  <si>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</si>
  <si>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</si>
  <si>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</si>
  <si>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</si>
  <si>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</si>
  <si>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完成退休干部慰问。</t>
  </si>
  <si>
    <t>产出指标</t>
  </si>
  <si>
    <t>数量指标</t>
  </si>
  <si>
    <t>慰问退休干部人数</t>
  </si>
  <si>
    <t>=</t>
  </si>
  <si>
    <t>4</t>
  </si>
  <si>
    <t>人次</t>
  </si>
  <si>
    <t>定量指标</t>
  </si>
  <si>
    <t>反映慰问退休干部人数</t>
  </si>
  <si>
    <t>完成退休干部慰问</t>
  </si>
  <si>
    <t>成本指标</t>
  </si>
  <si>
    <t>经济成本指标</t>
  </si>
  <si>
    <t>800</t>
  </si>
  <si>
    <t>元</t>
  </si>
  <si>
    <t>反映项目经济成本情况。</t>
  </si>
  <si>
    <t>效益指标</t>
  </si>
  <si>
    <t>社会效益</t>
  </si>
  <si>
    <t>部门运转率</t>
  </si>
  <si>
    <t>100</t>
  </si>
  <si>
    <t>%</t>
  </si>
  <si>
    <t>反映部门运转率</t>
  </si>
  <si>
    <t>满意度指标</t>
  </si>
  <si>
    <t>服务对象满意度</t>
  </si>
  <si>
    <t>退休干部满意度</t>
  </si>
  <si>
    <t>反映退休干部满意度。</t>
  </si>
  <si>
    <t>完成一批办公用品的购买，保障单位正常运转。</t>
  </si>
  <si>
    <t>购买办公用品</t>
  </si>
  <si>
    <t>&gt;=</t>
  </si>
  <si>
    <t>批次</t>
  </si>
  <si>
    <t>反映办公用品的购买情况</t>
  </si>
  <si>
    <t>质量指标</t>
  </si>
  <si>
    <t>办公用品质量</t>
  </si>
  <si>
    <t>商品质量</t>
  </si>
  <si>
    <t>定性指标</t>
  </si>
  <si>
    <t>反映办公用品的质量情况</t>
  </si>
  <si>
    <t>时效指标</t>
  </si>
  <si>
    <t>办公用品购买完成时间</t>
  </si>
  <si>
    <t>&lt;=</t>
  </si>
  <si>
    <t>年</t>
  </si>
  <si>
    <t>反映办公用品购买完成时间</t>
  </si>
  <si>
    <t>反映办公用品购买成本</t>
  </si>
  <si>
    <t>可持续影响</t>
  </si>
  <si>
    <t>服务人员人次</t>
  </si>
  <si>
    <t>10</t>
  </si>
  <si>
    <t>反映服务人员情况</t>
  </si>
  <si>
    <t>反映服务对象满意度。</t>
  </si>
  <si>
    <t xml:space="preserve">通过购置一套自动化档案库房恒温恒湿控制系统，完成6个库房的恒温恒湿科学管理，进一步强化库房技术防护和安全管理，保障馆藏档案安全、稳定的温湿度保存条件，切实筑牢档案安全防线，确保档案安全，延长档案寿命，最大限度地发挥档案的效益。
</t>
  </si>
  <si>
    <t>配置恒温恒湿系统库房个数</t>
  </si>
  <si>
    <t>个（套）</t>
  </si>
  <si>
    <t>反映完成恒温恒湿系统配置的库房个数</t>
  </si>
  <si>
    <t xml:space="preserve">通过购置一套自动化档案库房恒温恒湿控制系统，完成6个库房的恒温恒湿科学管理，进一步强化库房技术防护和安全管理，保障馆藏档案安全、稳定的温湿度保存条件，切实筑牢档案安全防线，确保档案安全，延长档案寿命，最大限度地发挥档案的效益，。
</t>
  </si>
  <si>
    <t>恒温恒湿系统产品检验合格率</t>
  </si>
  <si>
    <t>反映恒温恒湿系统产品的质量检验合格情况。</t>
  </si>
  <si>
    <t>项目完工时间</t>
  </si>
  <si>
    <t>2025年11月30日前完成</t>
  </si>
  <si>
    <t>年-月-日</t>
  </si>
  <si>
    <t>反映项目完工时间情况。</t>
  </si>
  <si>
    <t>51.5</t>
  </si>
  <si>
    <t>万元</t>
  </si>
  <si>
    <t>延长档案保管寿命率</t>
  </si>
  <si>
    <t>反映延长档案保管寿命情况。</t>
  </si>
  <si>
    <t>反映服务对象满意度</t>
  </si>
  <si>
    <t>建成一座国家综合档案馆，建设项目总建筑面积达6263.14平方米，扩大馆藏容量，提高馆藏档案保管条件，为接收全县到期档案提供保障，充分发挥档案利用服务效率，促进边疆档案事业发展。</t>
  </si>
  <si>
    <t>建成国家综合档案馆个数</t>
  </si>
  <si>
    <t>栋</t>
  </si>
  <si>
    <t>反映档案馆建设情况</t>
  </si>
  <si>
    <t>项目验收合格率</t>
  </si>
  <si>
    <t>反映项目验收情况。</t>
  </si>
  <si>
    <t>计划完工率</t>
  </si>
  <si>
    <t>反映工程按计划完工情况。
计划完工率=实际完成工程项目个数/按计划应完成项目个数。</t>
  </si>
  <si>
    <t>2400</t>
  </si>
  <si>
    <t>反映项目成本控制</t>
  </si>
  <si>
    <t>综合使用率</t>
  </si>
  <si>
    <t>反映设施建成后的利用、使用的情况。
综合使用率=（投入使用的基础建设工程建设内容/完成建设内容）*100%</t>
  </si>
  <si>
    <t>档案利用人群满意度</t>
  </si>
  <si>
    <t>反映档案利用人群满意情况。</t>
  </si>
  <si>
    <t>接收脱贫攻坚、疫情防控、土地确权档案，完成22217盒纸质档案和1864张照片档案接收进馆保存，使专业档案得到有效的管理和利用。</t>
  </si>
  <si>
    <t>档案接收数量</t>
  </si>
  <si>
    <t>22217</t>
  </si>
  <si>
    <t>卷</t>
  </si>
  <si>
    <t>反映档案接收情况</t>
  </si>
  <si>
    <t>档案接收质量</t>
  </si>
  <si>
    <t>符合档案接收标准</t>
  </si>
  <si>
    <t>反映接收的档案质量情况</t>
  </si>
  <si>
    <t>档案接收完成时</t>
  </si>
  <si>
    <t>反映档案接收完成时间情况</t>
  </si>
  <si>
    <t>300000</t>
  </si>
  <si>
    <t>反映档案接收成本控制情况</t>
  </si>
  <si>
    <t>利用档案人次</t>
  </si>
  <si>
    <t>500</t>
  </si>
  <si>
    <t>反映提供档案利用人次</t>
  </si>
  <si>
    <t>档案利用对象满意度</t>
  </si>
  <si>
    <t>反映社会公众对部门履职情况的满意程度</t>
  </si>
  <si>
    <t>新馆搬迁，通过采购一批密集架、设备设施，扩大馆藏容量，保障档案工作正常开展，依法接收到期和终结全宗15个，丰富馆藏容量，提高县档案馆档案保管条件，充分发挥档案利用服务工作，促进耿马县档案事业发展。</t>
  </si>
  <si>
    <t>接收到期和终结全宗个数</t>
  </si>
  <si>
    <t>15</t>
  </si>
  <si>
    <t>个</t>
  </si>
  <si>
    <t>反映接收到期和终结全宗情况。</t>
  </si>
  <si>
    <t>新馆搬迁，通过采购一批密集架、设备设施，扩大馆藏容量，保障档案工作正常开展，依法接收到期和终结全宗15个，丰富馆藏容量，提高县档案馆档案保管条件，更好的开展档案利用服务工作，促进耿马县档案事业发展。</t>
  </si>
  <si>
    <t>档案设施设备验收合格率</t>
  </si>
  <si>
    <t>反映档案设施设备验收情况。</t>
  </si>
  <si>
    <t>01</t>
  </si>
  <si>
    <t>反映项目完工时间。</t>
  </si>
  <si>
    <t>112.83</t>
  </si>
  <si>
    <t>反映项目投资成本控制情况</t>
  </si>
  <si>
    <t>档案利用服务人次</t>
  </si>
  <si>
    <t>达到指标值得满分，未达到指标值，指标得分=实际完成值/计划完成值*指标分值</t>
  </si>
  <si>
    <t>满意度大于等于90%的得10分，满意度小于90%且大于等于80%的得8分，满意度小于80%且大于等于60%的得5分，满意度小于60%不得分。</t>
  </si>
  <si>
    <t>对馆藏档案进行抢救保护，延长档案寿命，同时将纸质档案进行数字化加工处理，转化为电子档案进行档案管护和利用，数字化加工预计完成80万幅，档案提供利用500人次，充分发挥档案“存凭、留史、资政、育人”作用。</t>
  </si>
  <si>
    <t>馆藏档案数字化加工数量</t>
  </si>
  <si>
    <t>800000</t>
  </si>
  <si>
    <t>幅</t>
  </si>
  <si>
    <t>反映馆藏档案数字化加工数量</t>
  </si>
  <si>
    <t>馆藏档案保护率</t>
  </si>
  <si>
    <t>反映馆藏档案保护情况</t>
  </si>
  <si>
    <t>反映项目完工时间</t>
  </si>
  <si>
    <t>40</t>
  </si>
  <si>
    <t>反映项目的经济成本控制情况</t>
  </si>
  <si>
    <t>馆藏档案利用受益人数</t>
  </si>
  <si>
    <t>反映馆藏档案利用受益人数</t>
  </si>
  <si>
    <t>反映服务对象的满意程度</t>
  </si>
  <si>
    <t>预算06表</t>
  </si>
  <si>
    <t>政府性基金预算支出预算表</t>
  </si>
  <si>
    <t>单位名称：临沧市发展和改革委员会</t>
  </si>
  <si>
    <t>本年政府性基金预算支出</t>
  </si>
  <si>
    <t>空表说明：本单位没有政府性基金预算支出资金，故此表无数据。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</si>
  <si>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</si>
  <si>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</si>
  <si>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</si>
  <si>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</si>
  <si>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</si>
  <si>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</si>
  <si>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</si>
  <si>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</si>
  <si>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</si>
  <si>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</si>
  <si>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</si>
  <si>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件</t>
  </si>
  <si>
    <t>预算08表</t>
  </si>
  <si>
    <t>政府购买服务项目</t>
  </si>
  <si>
    <t>政府购买服务目录</t>
  </si>
  <si>
    <t>空表说明：本单位没有政府购买服务资金，故此表无数据。</t>
  </si>
  <si>
    <t>预算09-1表</t>
  </si>
  <si>
    <t>单位名称（项目）</t>
  </si>
  <si>
    <t>地区</t>
  </si>
  <si>
    <t>政府性基金</t>
  </si>
  <si>
    <t>-</t>
  </si>
  <si>
    <t>空表说明：本单位没有县对下转移支付资金，故此表无数据。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</si>
  <si>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</si>
  <si>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</si>
  <si>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</si>
  <si>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</si>
  <si>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</si>
  <si>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</si>
  <si>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</si>
  <si>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</si>
  <si>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</si>
  <si>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空表说明：本单位没有新增资产预算，故此表无数据。</t>
  </si>
  <si>
    <t>预算11表</t>
  </si>
  <si>
    <t>上级补助</t>
  </si>
  <si>
    <t>空表说明：本单位没有转移支付补助项目支出资金，故此表无数据。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</si>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</sst>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6" fillId="0" borderId="7" xfId="50" applyNumberFormat="1" applyFont="1" applyBorder="1" applyProtection="1">
      <alignment horizontal="left" vertical="center" wrapTex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6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3" activePane="bottomLeft" state="frozen"/>
      <selection/>
      <selection pane="bottomLeft" activeCell="I18" sqref="I1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1"/>
      <c r="C3" s="201"/>
      <c r="D3" s="201"/>
    </row>
    <row r="4" ht="18.75" customHeight="1" spans="1:4">
      <c r="A4" s="43" t="str">
        <f>"单位名称："&amp;"耿马傣族佤族自治县档案馆"</f>
        <v>单位名称：耿马傣族佤族自治县档案馆</v>
      </c>
      <c r="B4" s="202"/>
      <c r="C4" s="20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33" t="str">
        <f t="shared" ref="B6:D6" si="0">"2025"&amp;"年预算数"</f>
        <v>2025年预算数</v>
      </c>
      <c r="C6" s="33" t="s">
        <v>5</v>
      </c>
      <c r="D6" s="33" t="str">
        <f t="shared" si="0"/>
        <v>2025年预算数</v>
      </c>
    </row>
    <row r="7" ht="18.75" customHeight="1" spans="1:4">
      <c r="A7" s="35"/>
      <c r="B7" s="35"/>
      <c r="C7" s="35"/>
      <c r="D7" s="35"/>
    </row>
    <row r="8" ht="18.75" customHeight="1" spans="1:4">
      <c r="A8" s="134" t="s">
        <v>6</v>
      </c>
      <c r="B8" s="24">
        <v>3580861.91</v>
      </c>
      <c r="C8" s="134" t="s">
        <v>7</v>
      </c>
      <c r="D8" s="24">
        <v>3140760.17</v>
      </c>
    </row>
    <row r="9" ht="18.75" customHeight="1" spans="1:4">
      <c r="A9" s="134" t="s">
        <v>8</v>
      </c>
      <c r="B9" s="24"/>
      <c r="C9" s="134" t="s">
        <v>9</v>
      </c>
      <c r="D9" s="24"/>
    </row>
    <row r="10" ht="18.75" customHeight="1" spans="1:4">
      <c r="A10" s="134" t="s">
        <v>10</v>
      </c>
      <c r="B10" s="24"/>
      <c r="C10" s="134" t="s">
        <v>11</v>
      </c>
      <c r="D10" s="24"/>
    </row>
    <row r="11" ht="28" customHeight="1" spans="1:4">
      <c r="A11" s="134"/>
      <c r="B11" s="24"/>
      <c r="C11" s="134" t="s">
        <v>12</v>
      </c>
      <c r="D11" s="24"/>
    </row>
    <row r="12" ht="18.75" customHeight="1" spans="1:4">
      <c r="A12" s="203" t="s">
        <v>13</v>
      </c>
      <c r="B12" s="24">
        <v>100</v>
      </c>
      <c r="C12" s="161" t="s">
        <v>14</v>
      </c>
      <c r="D12" s="24"/>
    </row>
    <row r="13" ht="18.75" customHeight="1" spans="1:4">
      <c r="A13" s="164"/>
      <c r="B13" s="24"/>
      <c r="C13" s="163" t="s">
        <v>15</v>
      </c>
      <c r="D13" s="24"/>
    </row>
    <row r="14" ht="18.75" customHeight="1" spans="1:4">
      <c r="A14" s="164" t="s">
        <v>16</v>
      </c>
      <c r="B14" s="24"/>
      <c r="C14" s="163" t="s">
        <v>17</v>
      </c>
      <c r="D14" s="24"/>
    </row>
    <row r="15" ht="18.75" customHeight="1" spans="1:4">
      <c r="A15" s="164" t="s">
        <v>18</v>
      </c>
      <c r="B15" s="24"/>
      <c r="C15" s="163" t="s">
        <v>19</v>
      </c>
      <c r="D15" s="24">
        <v>244685.76</v>
      </c>
    </row>
    <row r="16" ht="18.75" customHeight="1" spans="1:4">
      <c r="A16" s="164" t="s">
        <v>20</v>
      </c>
      <c r="B16" s="24"/>
      <c r="C16" s="163" t="s">
        <v>21</v>
      </c>
      <c r="D16" s="24">
        <v>76078.06</v>
      </c>
    </row>
    <row r="17" ht="18.75" customHeight="1" spans="1:4">
      <c r="A17" s="164" t="s">
        <v>22</v>
      </c>
      <c r="B17" s="24">
        <v>100</v>
      </c>
      <c r="C17" s="164" t="s">
        <v>23</v>
      </c>
      <c r="D17" s="24"/>
    </row>
    <row r="18" ht="18.75" customHeight="1" spans="1:4">
      <c r="A18" s="164" t="s">
        <v>24</v>
      </c>
      <c r="B18" s="24"/>
      <c r="C18" s="164" t="s">
        <v>25</v>
      </c>
      <c r="D18" s="24"/>
    </row>
    <row r="19" ht="18.75" customHeight="1" spans="1:4">
      <c r="A19" s="165" t="s">
        <v>24</v>
      </c>
      <c r="B19" s="24"/>
      <c r="C19" s="163" t="s">
        <v>26</v>
      </c>
      <c r="D19" s="24"/>
    </row>
    <row r="20" ht="18.75" customHeight="1" spans="1:4">
      <c r="A20" s="165" t="s">
        <v>24</v>
      </c>
      <c r="B20" s="24"/>
      <c r="C20" s="163" t="s">
        <v>27</v>
      </c>
      <c r="D20" s="24"/>
    </row>
    <row r="21" ht="18.75" customHeight="1" spans="1:4">
      <c r="A21" s="165" t="s">
        <v>24</v>
      </c>
      <c r="B21" s="24"/>
      <c r="C21" s="163" t="s">
        <v>28</v>
      </c>
      <c r="D21" s="24"/>
    </row>
    <row r="22" ht="18.75" customHeight="1" spans="1:4">
      <c r="A22" s="165" t="s">
        <v>24</v>
      </c>
      <c r="B22" s="24"/>
      <c r="C22" s="163" t="s">
        <v>29</v>
      </c>
      <c r="D22" s="24"/>
    </row>
    <row r="23" ht="18.75" customHeight="1" spans="1:4">
      <c r="A23" s="165" t="s">
        <v>24</v>
      </c>
      <c r="B23" s="24"/>
      <c r="C23" s="163" t="s">
        <v>30</v>
      </c>
      <c r="D23" s="24"/>
    </row>
    <row r="24" ht="18.75" customHeight="1" spans="1:4">
      <c r="A24" s="165" t="s">
        <v>24</v>
      </c>
      <c r="B24" s="24"/>
      <c r="C24" s="163" t="s">
        <v>31</v>
      </c>
      <c r="D24" s="24"/>
    </row>
    <row r="25" ht="18.75" customHeight="1" spans="1:4">
      <c r="A25" s="165" t="s">
        <v>24</v>
      </c>
      <c r="B25" s="24"/>
      <c r="C25" s="163" t="s">
        <v>32</v>
      </c>
      <c r="D25" s="24"/>
    </row>
    <row r="26" ht="18.75" customHeight="1" spans="1:4">
      <c r="A26" s="165" t="s">
        <v>24</v>
      </c>
      <c r="B26" s="24"/>
      <c r="C26" s="163" t="s">
        <v>33</v>
      </c>
      <c r="D26" s="24">
        <v>119437.92</v>
      </c>
    </row>
    <row r="27" ht="18.75" customHeight="1" spans="1:4">
      <c r="A27" s="165" t="s">
        <v>24</v>
      </c>
      <c r="B27" s="24"/>
      <c r="C27" s="163" t="s">
        <v>34</v>
      </c>
      <c r="D27" s="24"/>
    </row>
    <row r="28" ht="18.75" customHeight="1" spans="1:4">
      <c r="A28" s="165" t="s">
        <v>24</v>
      </c>
      <c r="B28" s="24"/>
      <c r="C28" s="163" t="s">
        <v>35</v>
      </c>
      <c r="D28" s="24"/>
    </row>
    <row r="29" ht="18.75" customHeight="1" spans="1:4">
      <c r="A29" s="165" t="s">
        <v>24</v>
      </c>
      <c r="B29" s="24"/>
      <c r="C29" s="163" t="s">
        <v>36</v>
      </c>
      <c r="D29" s="24"/>
    </row>
    <row r="30" ht="18.75" customHeight="1" spans="1:4">
      <c r="A30" s="165" t="s">
        <v>24</v>
      </c>
      <c r="B30" s="24"/>
      <c r="C30" s="163" t="s">
        <v>37</v>
      </c>
      <c r="D30" s="24"/>
    </row>
    <row r="31" ht="18.75" customHeight="1" spans="1:4">
      <c r="A31" s="166" t="s">
        <v>24</v>
      </c>
      <c r="B31" s="24"/>
      <c r="C31" s="164" t="s">
        <v>38</v>
      </c>
      <c r="D31" s="24"/>
    </row>
    <row r="32" ht="18.75" customHeight="1" spans="1:4">
      <c r="A32" s="166" t="s">
        <v>24</v>
      </c>
      <c r="B32" s="24"/>
      <c r="C32" s="164" t="s">
        <v>39</v>
      </c>
      <c r="D32" s="24"/>
    </row>
    <row r="33" ht="18.75" customHeight="1" spans="1:4">
      <c r="A33" s="166" t="s">
        <v>24</v>
      </c>
      <c r="B33" s="24"/>
      <c r="C33" s="164" t="s">
        <v>40</v>
      </c>
      <c r="D33" s="24"/>
    </row>
    <row r="34" ht="18.75" customHeight="1" spans="1:4">
      <c r="A34" s="204" t="s">
        <v>41</v>
      </c>
      <c r="B34" s="167">
        <f>SUM(B8:B12)</f>
        <v>3580961.91</v>
      </c>
      <c r="C34" s="205" t="s">
        <v>42</v>
      </c>
      <c r="D34" s="167">
        <v>3580961.91</v>
      </c>
    </row>
    <row r="35" ht="18.75" customHeight="1" spans="1:4">
      <c r="A35" s="206" t="s">
        <v>43</v>
      </c>
      <c r="B35" s="24"/>
      <c r="C35" s="134" t="s">
        <v>44</v>
      </c>
      <c r="D35" s="24"/>
    </row>
    <row r="36" ht="18.75" customHeight="1" spans="1:4">
      <c r="A36" s="206" t="s">
        <v>45</v>
      </c>
      <c r="B36" s="24"/>
      <c r="C36" s="134" t="s">
        <v>45</v>
      </c>
      <c r="D36" s="24"/>
    </row>
    <row r="37" ht="18.75" customHeight="1" spans="1:4">
      <c r="A37" s="206" t="s">
        <v>46</v>
      </c>
      <c r="B37" s="24"/>
      <c r="C37" s="134" t="s">
        <v>47</v>
      </c>
      <c r="D37" s="24"/>
    </row>
    <row r="38" ht="18.75" customHeight="1" spans="1:4">
      <c r="A38" s="207" t="s">
        <v>48</v>
      </c>
      <c r="B38" s="167">
        <f t="shared" ref="B38:D38" si="1">B34+B35</f>
        <v>3580961.91</v>
      </c>
      <c r="C38" s="205" t="s">
        <v>49</v>
      </c>
      <c r="D38" s="167">
        <f t="shared" si="1"/>
        <v>3580961.91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B1" workbookViewId="0">
      <pane ySplit="1" topLeftCell="A2" activePane="bottomLeft" state="frozen"/>
      <selection/>
      <selection pane="bottomLeft" activeCell="G14" sqref="G1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4"/>
      <c r="O2" s="68"/>
      <c r="P2" s="68"/>
      <c r="Q2" s="68"/>
      <c r="R2" s="68"/>
      <c r="S2" s="40" t="s">
        <v>50</v>
      </c>
    </row>
    <row r="3" ht="57.75" customHeight="1" spans="1:19">
      <c r="A3" s="130" t="str">
        <f>"2025"&amp;"年部门收入预算表"</f>
        <v>2025年部门收入预算表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95"/>
      <c r="P3" s="195"/>
      <c r="Q3" s="195"/>
      <c r="R3" s="195"/>
      <c r="S3" s="195"/>
    </row>
    <row r="4" ht="18.75" customHeight="1" spans="1:19">
      <c r="A4" s="43" t="str">
        <f>"单位名称："&amp;"耿马傣族佤族自治县档案馆"</f>
        <v>单位名称：耿马傣族佤族自治县档案馆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79" t="s">
        <v>51</v>
      </c>
      <c r="B5" s="180" t="s">
        <v>52</v>
      </c>
      <c r="C5" s="180" t="s">
        <v>53</v>
      </c>
      <c r="D5" s="181" t="s">
        <v>54</v>
      </c>
      <c r="E5" s="182"/>
      <c r="F5" s="182"/>
      <c r="G5" s="182"/>
      <c r="H5" s="182"/>
      <c r="I5" s="182"/>
      <c r="J5" s="196"/>
      <c r="K5" s="182"/>
      <c r="L5" s="182"/>
      <c r="M5" s="182"/>
      <c r="N5" s="197"/>
      <c r="O5" s="181" t="s">
        <v>43</v>
      </c>
      <c r="P5" s="181"/>
      <c r="Q5" s="181"/>
      <c r="R5" s="181"/>
      <c r="S5" s="200"/>
    </row>
    <row r="6" ht="18.75" customHeight="1" spans="1:19">
      <c r="A6" s="183"/>
      <c r="B6" s="184"/>
      <c r="C6" s="184"/>
      <c r="D6" s="185" t="s">
        <v>55</v>
      </c>
      <c r="E6" s="185" t="s">
        <v>56</v>
      </c>
      <c r="F6" s="185" t="s">
        <v>57</v>
      </c>
      <c r="G6" s="185" t="s">
        <v>58</v>
      </c>
      <c r="H6" s="185" t="s">
        <v>59</v>
      </c>
      <c r="I6" s="198" t="s">
        <v>60</v>
      </c>
      <c r="J6" s="198"/>
      <c r="K6" s="198"/>
      <c r="L6" s="198"/>
      <c r="M6" s="198"/>
      <c r="N6" s="188"/>
      <c r="O6" s="185" t="s">
        <v>55</v>
      </c>
      <c r="P6" s="185" t="s">
        <v>56</v>
      </c>
      <c r="Q6" s="185" t="s">
        <v>57</v>
      </c>
      <c r="R6" s="185" t="s">
        <v>58</v>
      </c>
      <c r="S6" s="185" t="s">
        <v>61</v>
      </c>
    </row>
    <row r="7" ht="18.75" customHeight="1" spans="1:19">
      <c r="A7" s="186"/>
      <c r="B7" s="187"/>
      <c r="C7" s="187"/>
      <c r="D7" s="188"/>
      <c r="E7" s="188"/>
      <c r="F7" s="188"/>
      <c r="G7" s="188"/>
      <c r="H7" s="188"/>
      <c r="I7" s="187" t="s">
        <v>55</v>
      </c>
      <c r="J7" s="187" t="s">
        <v>62</v>
      </c>
      <c r="K7" s="187" t="s">
        <v>63</v>
      </c>
      <c r="L7" s="187" t="s">
        <v>64</v>
      </c>
      <c r="M7" s="187" t="s">
        <v>65</v>
      </c>
      <c r="N7" s="187" t="s">
        <v>66</v>
      </c>
      <c r="O7" s="199"/>
      <c r="P7" s="199"/>
      <c r="Q7" s="199"/>
      <c r="R7" s="199"/>
      <c r="S7" s="18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9" t="s">
        <v>67</v>
      </c>
      <c r="B9" s="190" t="s">
        <v>68</v>
      </c>
      <c r="C9" s="24">
        <v>3580961.91</v>
      </c>
      <c r="D9" s="24">
        <v>3580961.91</v>
      </c>
      <c r="E9" s="24">
        <v>3580861.91</v>
      </c>
      <c r="F9" s="24"/>
      <c r="G9" s="24"/>
      <c r="H9" s="24"/>
      <c r="I9" s="24">
        <v>100</v>
      </c>
      <c r="J9" s="24"/>
      <c r="K9" s="24"/>
      <c r="L9" s="24"/>
      <c r="M9" s="24"/>
      <c r="N9" s="24">
        <v>100</v>
      </c>
      <c r="O9" s="24"/>
      <c r="P9" s="24"/>
      <c r="Q9" s="24"/>
      <c r="R9" s="24"/>
      <c r="S9" s="24"/>
    </row>
    <row r="10" ht="18.75" customHeight="1" spans="1:19">
      <c r="A10" s="98" t="s">
        <v>69</v>
      </c>
      <c r="B10" s="191" t="s">
        <v>68</v>
      </c>
      <c r="C10" s="24">
        <v>3580961.91</v>
      </c>
      <c r="D10" s="24">
        <v>3580961.91</v>
      </c>
      <c r="E10" s="24">
        <v>3580861.91</v>
      </c>
      <c r="F10" s="24"/>
      <c r="G10" s="24"/>
      <c r="H10" s="24"/>
      <c r="I10" s="24">
        <v>100</v>
      </c>
      <c r="J10" s="24"/>
      <c r="K10" s="24"/>
      <c r="L10" s="24"/>
      <c r="M10" s="24"/>
      <c r="N10" s="24">
        <v>100</v>
      </c>
      <c r="O10" s="24"/>
      <c r="P10" s="24"/>
      <c r="Q10" s="24"/>
      <c r="R10" s="24"/>
      <c r="S10" s="24"/>
    </row>
    <row r="11" ht="28" customHeight="1" spans="1:19">
      <c r="A11" s="192"/>
      <c r="B11" s="193"/>
      <c r="C11" s="24">
        <v>3580961.91</v>
      </c>
      <c r="D11" s="24">
        <v>3580961.91</v>
      </c>
      <c r="E11" s="24">
        <v>3580861.91</v>
      </c>
      <c r="F11" s="24"/>
      <c r="G11" s="24"/>
      <c r="H11" s="24"/>
      <c r="I11" s="24">
        <v>100</v>
      </c>
      <c r="J11" s="24"/>
      <c r="K11" s="24"/>
      <c r="L11" s="24"/>
      <c r="M11" s="24"/>
      <c r="N11" s="24">
        <v>100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9"/>
      <c r="E2" s="2"/>
      <c r="F2" s="2"/>
      <c r="G2" s="2"/>
      <c r="H2" s="169"/>
      <c r="I2" s="2"/>
      <c r="J2" s="169"/>
      <c r="K2" s="2"/>
      <c r="L2" s="2"/>
      <c r="M2" s="2"/>
      <c r="N2" s="2"/>
      <c r="O2" s="41" t="s">
        <v>70</v>
      </c>
    </row>
    <row r="3" ht="42" customHeight="1" spans="1:15">
      <c r="A3" s="6" t="str">
        <f>"2025"&amp;"年部门支出预算表"</f>
        <v>2025年部门支出预算表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ht="18.75" customHeight="1" spans="1:15">
      <c r="A4" s="171" t="str">
        <f>"单位名称："&amp;"耿马傣族佤族自治县档案馆"</f>
        <v>单位名称：耿马傣族佤族自治县档案馆</v>
      </c>
      <c r="B4" s="172"/>
      <c r="C4" s="63"/>
      <c r="D4" s="32"/>
      <c r="E4" s="63"/>
      <c r="F4" s="63"/>
      <c r="G4" s="63"/>
      <c r="H4" s="32"/>
      <c r="I4" s="63"/>
      <c r="J4" s="32"/>
      <c r="K4" s="63"/>
      <c r="L4" s="63"/>
      <c r="M4" s="177"/>
      <c r="N4" s="177"/>
      <c r="O4" s="41" t="s">
        <v>1</v>
      </c>
    </row>
    <row r="5" ht="18.75" customHeight="1" spans="1:15">
      <c r="A5" s="11" t="s">
        <v>71</v>
      </c>
      <c r="B5" s="11" t="s">
        <v>72</v>
      </c>
      <c r="C5" s="11" t="s">
        <v>53</v>
      </c>
      <c r="D5" s="13" t="s">
        <v>56</v>
      </c>
      <c r="E5" s="75" t="s">
        <v>73</v>
      </c>
      <c r="F5" s="140" t="s">
        <v>74</v>
      </c>
      <c r="G5" s="11" t="s">
        <v>57</v>
      </c>
      <c r="H5" s="11" t="s">
        <v>58</v>
      </c>
      <c r="I5" s="11" t="s">
        <v>75</v>
      </c>
      <c r="J5" s="13" t="s">
        <v>76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55</v>
      </c>
      <c r="E6" s="93" t="s">
        <v>73</v>
      </c>
      <c r="F6" s="93" t="s">
        <v>74</v>
      </c>
      <c r="G6" s="19"/>
      <c r="H6" s="19"/>
      <c r="I6" s="19"/>
      <c r="J6" s="67" t="s">
        <v>55</v>
      </c>
      <c r="K6" s="48" t="s">
        <v>77</v>
      </c>
      <c r="L6" s="48" t="s">
        <v>78</v>
      </c>
      <c r="M6" s="48" t="s">
        <v>79</v>
      </c>
      <c r="N6" s="48" t="s">
        <v>80</v>
      </c>
      <c r="O6" s="48" t="s">
        <v>81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4" t="s">
        <v>82</v>
      </c>
      <c r="B8" s="121" t="s">
        <v>83</v>
      </c>
      <c r="C8" s="24">
        <v>3140760.17</v>
      </c>
      <c r="D8" s="24">
        <v>3140660.17</v>
      </c>
      <c r="E8" s="24">
        <v>1324860.17</v>
      </c>
      <c r="F8" s="24">
        <v>1815800</v>
      </c>
      <c r="G8" s="24"/>
      <c r="H8" s="24"/>
      <c r="I8" s="24"/>
      <c r="J8" s="24">
        <v>100</v>
      </c>
      <c r="K8" s="24"/>
      <c r="L8" s="24"/>
      <c r="M8" s="24"/>
      <c r="N8" s="24"/>
      <c r="O8" s="24">
        <v>100</v>
      </c>
    </row>
    <row r="9" ht="18.75" customHeight="1" spans="1:15">
      <c r="A9" s="173" t="s">
        <v>84</v>
      </c>
      <c r="B9" s="174" t="str">
        <f>"  "&amp;"档案事务"</f>
        <v>  档案事务</v>
      </c>
      <c r="C9" s="24">
        <v>3140760.17</v>
      </c>
      <c r="D9" s="24">
        <v>3140660.17</v>
      </c>
      <c r="E9" s="24">
        <v>1324860.17</v>
      </c>
      <c r="F9" s="24">
        <v>1815800</v>
      </c>
      <c r="G9" s="24"/>
      <c r="H9" s="24"/>
      <c r="I9" s="24"/>
      <c r="J9" s="24">
        <v>100</v>
      </c>
      <c r="K9" s="24"/>
      <c r="L9" s="24"/>
      <c r="M9" s="24"/>
      <c r="N9" s="24"/>
      <c r="O9" s="24">
        <v>100</v>
      </c>
    </row>
    <row r="10" ht="18.75" customHeight="1" spans="1:15">
      <c r="A10" s="173" t="s">
        <v>85</v>
      </c>
      <c r="B10" s="174" t="str">
        <f>"    "&amp;"行政运行"</f>
        <v>    行政运行</v>
      </c>
      <c r="C10" s="24">
        <v>1324860.17</v>
      </c>
      <c r="D10" s="24">
        <v>1324860.17</v>
      </c>
      <c r="E10" s="24">
        <v>1324860.17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28" customHeight="1" spans="1:15">
      <c r="A11" s="22"/>
      <c r="B11" s="174" t="str">
        <f>"    "&amp;"档案馆"</f>
        <v>    档案馆</v>
      </c>
      <c r="C11" s="24">
        <v>1815100</v>
      </c>
      <c r="D11" s="24">
        <v>1815000</v>
      </c>
      <c r="E11" s="24"/>
      <c r="F11" s="24">
        <v>1815000</v>
      </c>
      <c r="G11" s="24"/>
      <c r="H11" s="24"/>
      <c r="I11" s="24"/>
      <c r="J11" s="24">
        <v>100</v>
      </c>
      <c r="K11" s="24"/>
      <c r="L11" s="24"/>
      <c r="M11" s="24"/>
      <c r="N11" s="24"/>
      <c r="O11" s="24">
        <v>100</v>
      </c>
    </row>
    <row r="12" ht="18.75" customHeight="1" spans="1:15">
      <c r="A12" s="173" t="s">
        <v>86</v>
      </c>
      <c r="B12" s="174" t="str">
        <f>"    "&amp;"其他档案事务支出"</f>
        <v>    其他档案事务支出</v>
      </c>
      <c r="C12" s="24">
        <v>800</v>
      </c>
      <c r="D12" s="24">
        <v>800</v>
      </c>
      <c r="E12" s="24"/>
      <c r="F12" s="24">
        <v>800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4"/>
      <c r="B13" s="121" t="s">
        <v>87</v>
      </c>
      <c r="C13" s="24">
        <v>244685.76</v>
      </c>
      <c r="D13" s="24">
        <v>244685.76</v>
      </c>
      <c r="E13" s="24">
        <v>244685.76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3" t="s">
        <v>88</v>
      </c>
      <c r="B14" s="174" t="str">
        <f>"  "&amp;"行政事业单位养老支出"</f>
        <v>  行政事业单位养老支出</v>
      </c>
      <c r="C14" s="24">
        <v>244685.76</v>
      </c>
      <c r="D14" s="24">
        <v>244685.76</v>
      </c>
      <c r="E14" s="24">
        <v>244685.76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3" t="s">
        <v>89</v>
      </c>
      <c r="B15" s="174" t="str">
        <f>"    "&amp;"事业单位离退休"</f>
        <v>    事业单位离退休</v>
      </c>
      <c r="C15" s="24">
        <v>85435.2</v>
      </c>
      <c r="D15" s="24">
        <v>85435.2</v>
      </c>
      <c r="E15" s="24">
        <v>85435.2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3" t="s">
        <v>90</v>
      </c>
      <c r="B16" s="174" t="str">
        <f>"    "&amp;"机关事业单位基本养老保险缴费支出"</f>
        <v>    机关事业单位基本养老保险缴费支出</v>
      </c>
      <c r="C16" s="24">
        <v>159250.56</v>
      </c>
      <c r="D16" s="24">
        <v>159250.56</v>
      </c>
      <c r="E16" s="24">
        <v>159250.56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4" t="s">
        <v>91</v>
      </c>
      <c r="B17" s="121" t="s">
        <v>92</v>
      </c>
      <c r="C17" s="24">
        <v>76078.06</v>
      </c>
      <c r="D17" s="24">
        <v>76078.06</v>
      </c>
      <c r="E17" s="24">
        <v>76078.06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3" t="s">
        <v>93</v>
      </c>
      <c r="B18" s="174" t="str">
        <f>"  "&amp;"行政事业单位医疗"</f>
        <v>  行政事业单位医疗</v>
      </c>
      <c r="C18" s="24">
        <v>76078.06</v>
      </c>
      <c r="D18" s="24">
        <v>76078.06</v>
      </c>
      <c r="E18" s="24">
        <v>76078.06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3" t="s">
        <v>94</v>
      </c>
      <c r="B19" s="174" t="str">
        <f>"    "&amp;"行政单位医疗"</f>
        <v>    行政单位医疗</v>
      </c>
      <c r="C19" s="24">
        <v>7447.33</v>
      </c>
      <c r="D19" s="24">
        <v>7447.33</v>
      </c>
      <c r="E19" s="24">
        <v>7447.33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3" t="s">
        <v>95</v>
      </c>
      <c r="B20" s="174" t="str">
        <f>"    "&amp;"事业单位医疗"</f>
        <v>    事业单位医疗</v>
      </c>
      <c r="C20" s="24">
        <v>63220.1</v>
      </c>
      <c r="D20" s="24">
        <v>63220.1</v>
      </c>
      <c r="E20" s="24">
        <v>63220.1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3" t="s">
        <v>96</v>
      </c>
      <c r="B21" s="174" t="str">
        <f>"    "&amp;"其他行政事业单位医疗支出"</f>
        <v>    其他行政事业单位医疗支出</v>
      </c>
      <c r="C21" s="24">
        <v>5410.63</v>
      </c>
      <c r="D21" s="24">
        <v>5410.63</v>
      </c>
      <c r="E21" s="24">
        <v>5410.63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4" t="s">
        <v>97</v>
      </c>
      <c r="B22" s="121" t="s">
        <v>98</v>
      </c>
      <c r="C22" s="24">
        <v>119437.92</v>
      </c>
      <c r="D22" s="24">
        <v>119437.92</v>
      </c>
      <c r="E22" s="24">
        <v>119437.92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3" t="s">
        <v>99</v>
      </c>
      <c r="B23" s="174" t="str">
        <f>"  "&amp;"住房改革支出"</f>
        <v>  住房改革支出</v>
      </c>
      <c r="C23" s="24">
        <v>119437.92</v>
      </c>
      <c r="D23" s="24">
        <v>119437.92</v>
      </c>
      <c r="E23" s="24">
        <v>119437.92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3" t="s">
        <v>100</v>
      </c>
      <c r="B24" s="174" t="str">
        <f>"    "&amp;"住房公积金"</f>
        <v>    住房公积金</v>
      </c>
      <c r="C24" s="24">
        <v>119437.92</v>
      </c>
      <c r="D24" s="24">
        <v>119437.92</v>
      </c>
      <c r="E24" s="24">
        <v>119437.92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5" t="s">
        <v>101</v>
      </c>
      <c r="B25" s="176" t="s">
        <v>101</v>
      </c>
      <c r="C25" s="24">
        <v>3580961.91</v>
      </c>
      <c r="D25" s="24">
        <v>3580861.91</v>
      </c>
      <c r="E25" s="24">
        <v>1765061.91</v>
      </c>
      <c r="F25" s="24">
        <v>1815800</v>
      </c>
      <c r="G25" s="24"/>
      <c r="H25" s="24"/>
      <c r="I25" s="24"/>
      <c r="J25" s="24">
        <v>100</v>
      </c>
      <c r="K25" s="24"/>
      <c r="L25" s="24"/>
      <c r="M25" s="24"/>
      <c r="N25" s="24"/>
      <c r="O25" s="24">
        <v>100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102</v>
      </c>
    </row>
    <row r="3" ht="36" customHeight="1" spans="1:4">
      <c r="A3" s="6" t="str">
        <f>"2025"&amp;"年部门财政拨款收支预算总表"</f>
        <v>2025年部门财政拨款收支预算总表</v>
      </c>
      <c r="B3" s="157"/>
      <c r="C3" s="157"/>
      <c r="D3" s="157"/>
    </row>
    <row r="4" ht="18.75" customHeight="1" spans="1:4">
      <c r="A4" s="8" t="str">
        <f>"单位名称："&amp;"耿马傣族佤族自治县档案馆"</f>
        <v>单位名称：耿马傣族佤族自治县档案馆</v>
      </c>
      <c r="B4" s="158"/>
      <c r="C4" s="15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107" t="str">
        <f t="shared" ref="B6:D6" si="0">"2025"&amp;"年预算数"</f>
        <v>2025年预算数</v>
      </c>
      <c r="C6" s="33" t="s">
        <v>103</v>
      </c>
      <c r="D6" s="107" t="str">
        <f t="shared" si="0"/>
        <v>2025年预算数</v>
      </c>
    </row>
    <row r="7" ht="18.75" customHeight="1" spans="1:4">
      <c r="A7" s="35"/>
      <c r="B7" s="19"/>
      <c r="C7" s="35"/>
      <c r="D7" s="19"/>
    </row>
    <row r="8" ht="18.75" customHeight="1" spans="1:4">
      <c r="A8" s="121" t="s">
        <v>104</v>
      </c>
      <c r="B8" s="24">
        <v>3580861.91</v>
      </c>
      <c r="C8" s="23" t="s">
        <v>105</v>
      </c>
      <c r="D8" s="24">
        <v>3580861.91</v>
      </c>
    </row>
    <row r="9" ht="18.75" customHeight="1" spans="1:4">
      <c r="A9" s="159" t="s">
        <v>106</v>
      </c>
      <c r="B9" s="24">
        <v>3580861.91</v>
      </c>
      <c r="C9" s="23" t="s">
        <v>107</v>
      </c>
      <c r="D9" s="24">
        <v>3140660.17</v>
      </c>
    </row>
    <row r="10" ht="18.75" customHeight="1" spans="1:4">
      <c r="A10" s="159" t="s">
        <v>108</v>
      </c>
      <c r="B10" s="24"/>
      <c r="C10" s="23" t="s">
        <v>109</v>
      </c>
      <c r="D10" s="24"/>
    </row>
    <row r="11" ht="28" customHeight="1" spans="1:4">
      <c r="A11" s="159"/>
      <c r="B11" s="24"/>
      <c r="C11" s="23" t="s">
        <v>110</v>
      </c>
      <c r="D11" s="24"/>
    </row>
    <row r="12" ht="18.75" customHeight="1" spans="1:4">
      <c r="A12" s="160" t="s">
        <v>111</v>
      </c>
      <c r="B12" s="24"/>
      <c r="C12" s="161" t="s">
        <v>112</v>
      </c>
      <c r="D12" s="24"/>
    </row>
    <row r="13" ht="18.75" customHeight="1" spans="1:4">
      <c r="A13" s="162"/>
      <c r="B13" s="24"/>
      <c r="C13" s="163" t="s">
        <v>113</v>
      </c>
      <c r="D13" s="24"/>
    </row>
    <row r="14" ht="18.75" customHeight="1" spans="1:4">
      <c r="A14" s="162" t="s">
        <v>108</v>
      </c>
      <c r="B14" s="24"/>
      <c r="C14" s="163" t="s">
        <v>114</v>
      </c>
      <c r="D14" s="24"/>
    </row>
    <row r="15" ht="18.75" customHeight="1" spans="1:4">
      <c r="A15" s="162" t="s">
        <v>115</v>
      </c>
      <c r="B15" s="24"/>
      <c r="C15" s="163" t="s">
        <v>116</v>
      </c>
      <c r="D15" s="24"/>
    </row>
    <row r="16" ht="18.75" customHeight="1" spans="1:4">
      <c r="A16" s="162" t="s">
        <v>24</v>
      </c>
      <c r="B16" s="24"/>
      <c r="C16" s="163" t="s">
        <v>117</v>
      </c>
      <c r="D16" s="24">
        <v>244685.76</v>
      </c>
    </row>
    <row r="17" ht="18.75" customHeight="1" spans="1:4">
      <c r="A17" s="162" t="s">
        <v>24</v>
      </c>
      <c r="B17" s="24" t="s">
        <v>24</v>
      </c>
      <c r="C17" s="163" t="s">
        <v>118</v>
      </c>
      <c r="D17" s="24">
        <v>76078.06</v>
      </c>
    </row>
    <row r="18" ht="18.75" customHeight="1" spans="1:4">
      <c r="A18" s="164" t="s">
        <v>24</v>
      </c>
      <c r="B18" s="24" t="s">
        <v>24</v>
      </c>
      <c r="C18" s="163" t="s">
        <v>119</v>
      </c>
      <c r="D18" s="24"/>
    </row>
    <row r="19" ht="18.75" customHeight="1" spans="1:4">
      <c r="A19" s="164" t="s">
        <v>24</v>
      </c>
      <c r="B19" s="24" t="s">
        <v>24</v>
      </c>
      <c r="C19" s="163" t="s">
        <v>120</v>
      </c>
      <c r="D19" s="24"/>
    </row>
    <row r="20" ht="18.75" customHeight="1" spans="1:4">
      <c r="A20" s="165" t="s">
        <v>24</v>
      </c>
      <c r="B20" s="24" t="s">
        <v>24</v>
      </c>
      <c r="C20" s="163" t="s">
        <v>121</v>
      </c>
      <c r="D20" s="24"/>
    </row>
    <row r="21" ht="18.75" customHeight="1" spans="1:4">
      <c r="A21" s="165" t="s">
        <v>24</v>
      </c>
      <c r="B21" s="24" t="s">
        <v>24</v>
      </c>
      <c r="C21" s="163" t="s">
        <v>122</v>
      </c>
      <c r="D21" s="24"/>
    </row>
    <row r="22" ht="18.75" customHeight="1" spans="1:4">
      <c r="A22" s="165" t="s">
        <v>24</v>
      </c>
      <c r="B22" s="24" t="s">
        <v>24</v>
      </c>
      <c r="C22" s="163" t="s">
        <v>123</v>
      </c>
      <c r="D22" s="24"/>
    </row>
    <row r="23" ht="18.75" customHeight="1" spans="1:4">
      <c r="A23" s="165" t="s">
        <v>24</v>
      </c>
      <c r="B23" s="24" t="s">
        <v>24</v>
      </c>
      <c r="C23" s="163" t="s">
        <v>124</v>
      </c>
      <c r="D23" s="24"/>
    </row>
    <row r="24" ht="18.75" customHeight="1" spans="1:4">
      <c r="A24" s="165" t="s">
        <v>24</v>
      </c>
      <c r="B24" s="24" t="s">
        <v>24</v>
      </c>
      <c r="C24" s="163" t="s">
        <v>125</v>
      </c>
      <c r="D24" s="24"/>
    </row>
    <row r="25" ht="18.75" customHeight="1" spans="1:4">
      <c r="A25" s="165" t="s">
        <v>24</v>
      </c>
      <c r="B25" s="24" t="s">
        <v>24</v>
      </c>
      <c r="C25" s="163" t="s">
        <v>126</v>
      </c>
      <c r="D25" s="24"/>
    </row>
    <row r="26" ht="18.75" customHeight="1" spans="1:4">
      <c r="A26" s="165" t="s">
        <v>24</v>
      </c>
      <c r="B26" s="24" t="s">
        <v>24</v>
      </c>
      <c r="C26" s="163" t="s">
        <v>127</v>
      </c>
      <c r="D26" s="24"/>
    </row>
    <row r="27" ht="18.75" customHeight="1" spans="1:4">
      <c r="A27" s="165" t="s">
        <v>24</v>
      </c>
      <c r="B27" s="24" t="s">
        <v>24</v>
      </c>
      <c r="C27" s="163" t="s">
        <v>128</v>
      </c>
      <c r="D27" s="24">
        <v>119437.92</v>
      </c>
    </row>
    <row r="28" ht="18.75" customHeight="1" spans="1:4">
      <c r="A28" s="165" t="s">
        <v>24</v>
      </c>
      <c r="B28" s="24" t="s">
        <v>24</v>
      </c>
      <c r="C28" s="163" t="s">
        <v>129</v>
      </c>
      <c r="D28" s="24"/>
    </row>
    <row r="29" ht="18.75" customHeight="1" spans="1:4">
      <c r="A29" s="165" t="s">
        <v>24</v>
      </c>
      <c r="B29" s="24" t="s">
        <v>24</v>
      </c>
      <c r="C29" s="163" t="s">
        <v>130</v>
      </c>
      <c r="D29" s="24"/>
    </row>
    <row r="30" ht="18.75" customHeight="1" spans="1:4">
      <c r="A30" s="165" t="s">
        <v>24</v>
      </c>
      <c r="B30" s="24" t="s">
        <v>24</v>
      </c>
      <c r="C30" s="163" t="s">
        <v>131</v>
      </c>
      <c r="D30" s="24"/>
    </row>
    <row r="31" ht="18.75" customHeight="1" spans="1:4">
      <c r="A31" s="165" t="s">
        <v>24</v>
      </c>
      <c r="B31" s="24" t="s">
        <v>24</v>
      </c>
      <c r="C31" s="163" t="s">
        <v>132</v>
      </c>
      <c r="D31" s="24"/>
    </row>
    <row r="32" ht="18.75" customHeight="1" spans="1:4">
      <c r="A32" s="166" t="s">
        <v>24</v>
      </c>
      <c r="B32" s="24" t="s">
        <v>24</v>
      </c>
      <c r="C32" s="163" t="s">
        <v>133</v>
      </c>
      <c r="D32" s="24"/>
    </row>
    <row r="33" ht="18.75" customHeight="1" spans="1:4">
      <c r="A33" s="166" t="s">
        <v>24</v>
      </c>
      <c r="B33" s="24" t="s">
        <v>24</v>
      </c>
      <c r="C33" s="163" t="s">
        <v>134</v>
      </c>
      <c r="D33" s="24"/>
    </row>
    <row r="34" ht="18.75" customHeight="1" spans="1:4">
      <c r="A34" s="166" t="s">
        <v>24</v>
      </c>
      <c r="B34" s="24" t="s">
        <v>24</v>
      </c>
      <c r="C34" s="163" t="s">
        <v>135</v>
      </c>
      <c r="D34" s="24"/>
    </row>
    <row r="35" ht="18.75" customHeight="1" spans="1:4">
      <c r="A35" s="166" t="s">
        <v>24</v>
      </c>
      <c r="B35" s="24" t="s">
        <v>24</v>
      </c>
      <c r="C35" s="163" t="s">
        <v>136</v>
      </c>
      <c r="D35" s="24"/>
    </row>
    <row r="36" ht="18.75" customHeight="1" spans="1:4">
      <c r="A36" s="56" t="s">
        <v>137</v>
      </c>
      <c r="B36" s="167">
        <v>3580861.91</v>
      </c>
      <c r="C36" s="168" t="s">
        <v>49</v>
      </c>
      <c r="D36" s="167">
        <v>3580861.91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8"/>
      <c r="G2" s="41" t="s">
        <v>138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"单位名称："&amp;"耿马傣族佤族自治县档案馆"</f>
        <v>单位名称：耿马傣族佤族自治县档案馆</v>
      </c>
      <c r="B4" s="31"/>
      <c r="C4" s="32"/>
      <c r="D4" s="32"/>
      <c r="E4" s="32"/>
      <c r="F4" s="102"/>
      <c r="G4" s="41" t="s">
        <v>1</v>
      </c>
    </row>
    <row r="5" ht="20.25" customHeight="1" spans="1:7">
      <c r="A5" s="151" t="s">
        <v>139</v>
      </c>
      <c r="B5" s="152"/>
      <c r="C5" s="107" t="s">
        <v>53</v>
      </c>
      <c r="D5" s="132" t="s">
        <v>73</v>
      </c>
      <c r="E5" s="14"/>
      <c r="F5" s="15"/>
      <c r="G5" s="125" t="s">
        <v>74</v>
      </c>
    </row>
    <row r="6" ht="20.25" customHeight="1" spans="1:7">
      <c r="A6" s="153" t="s">
        <v>71</v>
      </c>
      <c r="B6" s="153" t="s">
        <v>72</v>
      </c>
      <c r="C6" s="35"/>
      <c r="D6" s="67" t="s">
        <v>55</v>
      </c>
      <c r="E6" s="67" t="s">
        <v>140</v>
      </c>
      <c r="F6" s="67" t="s">
        <v>141</v>
      </c>
      <c r="G6" s="95"/>
    </row>
    <row r="7" ht="19.5" customHeight="1" spans="1:7">
      <c r="A7" s="153" t="s">
        <v>142</v>
      </c>
      <c r="B7" s="153" t="s">
        <v>143</v>
      </c>
      <c r="C7" s="153" t="s">
        <v>144</v>
      </c>
      <c r="D7" s="67">
        <v>4</v>
      </c>
      <c r="E7" s="154" t="s">
        <v>145</v>
      </c>
      <c r="F7" s="154" t="s">
        <v>146</v>
      </c>
      <c r="G7" s="153" t="s">
        <v>147</v>
      </c>
    </row>
    <row r="8" ht="18" customHeight="1" spans="1:7">
      <c r="A8" s="36" t="s">
        <v>82</v>
      </c>
      <c r="B8" s="36" t="s">
        <v>83</v>
      </c>
      <c r="C8" s="24">
        <v>3140660.17</v>
      </c>
      <c r="D8" s="24">
        <v>1324860.17</v>
      </c>
      <c r="E8" s="24">
        <v>1243967.67</v>
      </c>
      <c r="F8" s="24">
        <v>80892.5</v>
      </c>
      <c r="G8" s="24">
        <v>1815800</v>
      </c>
    </row>
    <row r="9" ht="18" customHeight="1" spans="1:7">
      <c r="A9" s="118" t="s">
        <v>84</v>
      </c>
      <c r="B9" s="118" t="s">
        <v>148</v>
      </c>
      <c r="C9" s="24">
        <v>3140660.17</v>
      </c>
      <c r="D9" s="24">
        <v>1324860.17</v>
      </c>
      <c r="E9" s="24">
        <v>1243967.67</v>
      </c>
      <c r="F9" s="24">
        <v>80892.5</v>
      </c>
      <c r="G9" s="24">
        <v>1815800</v>
      </c>
    </row>
    <row r="10" ht="18" customHeight="1" spans="1:7">
      <c r="A10" s="119" t="s">
        <v>85</v>
      </c>
      <c r="B10" s="119" t="s">
        <v>149</v>
      </c>
      <c r="C10" s="24">
        <v>1324860.17</v>
      </c>
      <c r="D10" s="24">
        <v>1324860.17</v>
      </c>
      <c r="E10" s="24">
        <v>1243967.67</v>
      </c>
      <c r="F10" s="24">
        <v>80892.5</v>
      </c>
      <c r="G10" s="24"/>
    </row>
    <row r="11" ht="28" customHeight="1" spans="1:7">
      <c r="A11" s="119"/>
      <c r="B11" s="119" t="s">
        <v>150</v>
      </c>
      <c r="C11" s="24">
        <v>1815000</v>
      </c>
      <c r="D11" s="24"/>
      <c r="E11" s="24"/>
      <c r="F11" s="24"/>
      <c r="G11" s="24">
        <v>1815000</v>
      </c>
    </row>
    <row r="12" ht="18" customHeight="1" spans="1:7">
      <c r="A12" s="119" t="s">
        <v>86</v>
      </c>
      <c r="B12" s="119" t="s">
        <v>151</v>
      </c>
      <c r="C12" s="24">
        <v>800</v>
      </c>
      <c r="D12" s="24"/>
      <c r="E12" s="24"/>
      <c r="F12" s="24"/>
      <c r="G12" s="24">
        <v>800</v>
      </c>
    </row>
    <row r="13" ht="18" customHeight="1" spans="1:7">
      <c r="A13" s="36"/>
      <c r="B13" s="36" t="s">
        <v>87</v>
      </c>
      <c r="C13" s="24">
        <v>244685.76</v>
      </c>
      <c r="D13" s="24">
        <v>244685.76</v>
      </c>
      <c r="E13" s="24">
        <v>244685.76</v>
      </c>
      <c r="F13" s="24"/>
      <c r="G13" s="24"/>
    </row>
    <row r="14" ht="18" customHeight="1" spans="1:7">
      <c r="A14" s="118" t="s">
        <v>88</v>
      </c>
      <c r="B14" s="118" t="s">
        <v>152</v>
      </c>
      <c r="C14" s="24">
        <v>244685.76</v>
      </c>
      <c r="D14" s="24">
        <v>244685.76</v>
      </c>
      <c r="E14" s="24">
        <v>244685.76</v>
      </c>
      <c r="F14" s="24"/>
      <c r="G14" s="24"/>
    </row>
    <row r="15" ht="18" customHeight="1" spans="1:7">
      <c r="A15" s="119" t="s">
        <v>89</v>
      </c>
      <c r="B15" s="119" t="s">
        <v>153</v>
      </c>
      <c r="C15" s="24">
        <v>85435.2</v>
      </c>
      <c r="D15" s="24">
        <v>85435.2</v>
      </c>
      <c r="E15" s="24">
        <v>85435.2</v>
      </c>
      <c r="F15" s="24"/>
      <c r="G15" s="24"/>
    </row>
    <row r="16" ht="18" customHeight="1" spans="1:7">
      <c r="A16" s="119" t="s">
        <v>90</v>
      </c>
      <c r="B16" s="119" t="s">
        <v>154</v>
      </c>
      <c r="C16" s="24">
        <v>159250.56</v>
      </c>
      <c r="D16" s="24">
        <v>159250.56</v>
      </c>
      <c r="E16" s="24">
        <v>159250.56</v>
      </c>
      <c r="F16" s="24"/>
      <c r="G16" s="24"/>
    </row>
    <row r="17" ht="18" customHeight="1" spans="1:7">
      <c r="A17" s="36" t="s">
        <v>91</v>
      </c>
      <c r="B17" s="36" t="s">
        <v>92</v>
      </c>
      <c r="C17" s="24">
        <v>76078.06</v>
      </c>
      <c r="D17" s="24">
        <v>76078.06</v>
      </c>
      <c r="E17" s="24">
        <v>76078.06</v>
      </c>
      <c r="F17" s="24"/>
      <c r="G17" s="24"/>
    </row>
    <row r="18" ht="18" customHeight="1" spans="1:7">
      <c r="A18" s="118" t="s">
        <v>93</v>
      </c>
      <c r="B18" s="118" t="s">
        <v>155</v>
      </c>
      <c r="C18" s="24">
        <v>76078.06</v>
      </c>
      <c r="D18" s="24">
        <v>76078.06</v>
      </c>
      <c r="E18" s="24">
        <v>76078.06</v>
      </c>
      <c r="F18" s="24"/>
      <c r="G18" s="24"/>
    </row>
    <row r="19" ht="18" customHeight="1" spans="1:7">
      <c r="A19" s="119" t="s">
        <v>94</v>
      </c>
      <c r="B19" s="119" t="s">
        <v>156</v>
      </c>
      <c r="C19" s="24">
        <v>7447.33</v>
      </c>
      <c r="D19" s="24">
        <v>7447.33</v>
      </c>
      <c r="E19" s="24">
        <v>7447.33</v>
      </c>
      <c r="F19" s="24"/>
      <c r="G19" s="24"/>
    </row>
    <row r="20" ht="18" customHeight="1" spans="1:7">
      <c r="A20" s="119" t="s">
        <v>95</v>
      </c>
      <c r="B20" s="119" t="s">
        <v>157</v>
      </c>
      <c r="C20" s="24">
        <v>63220.1</v>
      </c>
      <c r="D20" s="24">
        <v>63220.1</v>
      </c>
      <c r="E20" s="24">
        <v>63220.1</v>
      </c>
      <c r="F20" s="24"/>
      <c r="G20" s="24"/>
    </row>
    <row r="21" ht="18" customHeight="1" spans="1:7">
      <c r="A21" s="119" t="s">
        <v>96</v>
      </c>
      <c r="B21" s="119" t="s">
        <v>158</v>
      </c>
      <c r="C21" s="24">
        <v>5410.63</v>
      </c>
      <c r="D21" s="24">
        <v>5410.63</v>
      </c>
      <c r="E21" s="24">
        <v>5410.63</v>
      </c>
      <c r="F21" s="24"/>
      <c r="G21" s="24"/>
    </row>
    <row r="22" ht="18" customHeight="1" spans="1:7">
      <c r="A22" s="36" t="s">
        <v>97</v>
      </c>
      <c r="B22" s="36" t="s">
        <v>98</v>
      </c>
      <c r="C22" s="24">
        <v>119437.92</v>
      </c>
      <c r="D22" s="24">
        <v>119437.92</v>
      </c>
      <c r="E22" s="24">
        <v>119437.92</v>
      </c>
      <c r="F22" s="24"/>
      <c r="G22" s="24"/>
    </row>
    <row r="23" ht="18" customHeight="1" spans="1:7">
      <c r="A23" s="118" t="s">
        <v>99</v>
      </c>
      <c r="B23" s="118" t="s">
        <v>159</v>
      </c>
      <c r="C23" s="24">
        <v>119437.92</v>
      </c>
      <c r="D23" s="24">
        <v>119437.92</v>
      </c>
      <c r="E23" s="24">
        <v>119437.92</v>
      </c>
      <c r="F23" s="24"/>
      <c r="G23" s="24"/>
    </row>
    <row r="24" ht="18" customHeight="1" spans="1:7">
      <c r="A24" s="119" t="s">
        <v>100</v>
      </c>
      <c r="B24" s="119" t="s">
        <v>160</v>
      </c>
      <c r="C24" s="24">
        <v>119437.92</v>
      </c>
      <c r="D24" s="24">
        <v>119437.92</v>
      </c>
      <c r="E24" s="24">
        <v>119437.92</v>
      </c>
      <c r="F24" s="24"/>
      <c r="G24" s="24"/>
    </row>
    <row r="25" ht="18" customHeight="1" spans="1:7">
      <c r="A25" s="155" t="s">
        <v>101</v>
      </c>
      <c r="B25" s="156" t="s">
        <v>101</v>
      </c>
      <c r="C25" s="24">
        <v>3580861.91</v>
      </c>
      <c r="D25" s="24">
        <v>1765061.91</v>
      </c>
      <c r="E25" s="24">
        <v>1684169.41</v>
      </c>
      <c r="F25" s="24">
        <v>80892.5</v>
      </c>
      <c r="G25" s="24">
        <v>1815800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 outlineLevelCol="5"/>
  <cols>
    <col min="1" max="1" width="23.5714285714286" customWidth="1"/>
    <col min="2" max="6" width="22.847619047619" customWidth="1"/>
  </cols>
  <sheetData>
    <row r="1" customHeight="1" spans="1:6">
      <c r="A1" s="141"/>
      <c r="B1" s="141"/>
      <c r="C1" s="141"/>
      <c r="D1" s="141"/>
      <c r="E1" s="141"/>
      <c r="F1" s="141"/>
    </row>
    <row r="2" ht="15" customHeight="1" spans="1:6">
      <c r="A2" s="142"/>
      <c r="B2" s="143"/>
      <c r="C2" s="63"/>
      <c r="F2" s="88" t="s">
        <v>161</v>
      </c>
    </row>
    <row r="3" ht="39" customHeight="1" spans="1:6">
      <c r="A3" s="130" t="str">
        <f>"2025"&amp;"年一般公共预算“三公”经费支出预算表"</f>
        <v>2025年一般公共预算“三公”经费支出预算表</v>
      </c>
      <c r="B3" s="53"/>
      <c r="C3" s="53"/>
      <c r="D3" s="53"/>
      <c r="E3" s="53"/>
      <c r="F3" s="53"/>
    </row>
    <row r="4" ht="18.75" customHeight="1" spans="1:6">
      <c r="A4" s="43" t="str">
        <f>"单位名称："&amp;"耿马傣族佤族自治县档案馆"</f>
        <v>单位名称：耿马傣族佤族自治县档案馆</v>
      </c>
      <c r="B4" s="143"/>
      <c r="C4" s="63"/>
      <c r="D4" s="32"/>
      <c r="F4" s="88" t="s">
        <v>162</v>
      </c>
    </row>
    <row r="5" ht="18.75" customHeight="1" spans="1:6">
      <c r="A5" s="11" t="s">
        <v>163</v>
      </c>
      <c r="B5" s="33" t="s">
        <v>164</v>
      </c>
      <c r="C5" s="13" t="s">
        <v>165</v>
      </c>
      <c r="D5" s="14"/>
      <c r="E5" s="15"/>
      <c r="F5" s="33" t="s">
        <v>166</v>
      </c>
    </row>
    <row r="6" ht="18.75" customHeight="1" spans="1:6">
      <c r="A6" s="18"/>
      <c r="B6" s="35"/>
      <c r="C6" s="67" t="s">
        <v>55</v>
      </c>
      <c r="D6" s="67" t="s">
        <v>167</v>
      </c>
      <c r="E6" s="67" t="s">
        <v>168</v>
      </c>
      <c r="F6" s="35"/>
    </row>
    <row r="7" ht="18.75" customHeight="1" spans="1:6">
      <c r="A7" s="144">
        <v>1</v>
      </c>
      <c r="B7" s="145">
        <v>2</v>
      </c>
      <c r="C7" s="146">
        <v>3</v>
      </c>
      <c r="D7" s="146">
        <v>4</v>
      </c>
      <c r="E7" s="146">
        <v>5</v>
      </c>
      <c r="F7" s="145">
        <v>6</v>
      </c>
    </row>
    <row r="8" ht="18.75" customHeight="1" spans="1:6">
      <c r="A8" s="147">
        <v>1700</v>
      </c>
      <c r="B8" s="147"/>
      <c r="C8" s="147"/>
      <c r="D8" s="147"/>
      <c r="E8" s="147"/>
      <c r="F8" s="147">
        <v>1700</v>
      </c>
    </row>
    <row r="11" ht="28" customHeight="1" spans="1:1">
      <c r="A11" s="39"/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L1" workbookViewId="0">
      <pane ySplit="1" topLeftCell="A2" activePane="bottomLeft" state="frozen"/>
      <selection/>
      <selection pane="bottomLeft" activeCell="I18" sqref="I1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8"/>
      <c r="D2" s="129"/>
      <c r="E2" s="129"/>
      <c r="F2" s="129"/>
      <c r="G2" s="129"/>
      <c r="H2" s="68"/>
      <c r="I2" s="68"/>
      <c r="J2" s="68"/>
      <c r="K2" s="68"/>
      <c r="L2" s="68"/>
      <c r="M2" s="68"/>
      <c r="N2" s="32"/>
      <c r="O2" s="32"/>
      <c r="P2" s="32"/>
      <c r="Q2" s="68"/>
      <c r="U2" s="128"/>
      <c r="W2" s="40" t="s">
        <v>169</v>
      </c>
    </row>
    <row r="3" ht="39.75" customHeight="1" spans="1:23">
      <c r="A3" s="130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"单位名称："&amp;"耿马傣族佤族自治县档案馆"</f>
        <v>单位名称：耿马傣族佤族自治县档案馆</v>
      </c>
      <c r="B4" s="131"/>
      <c r="C4" s="131"/>
      <c r="D4" s="131"/>
      <c r="E4" s="131"/>
      <c r="F4" s="131"/>
      <c r="G4" s="131"/>
      <c r="H4" s="72"/>
      <c r="I4" s="72"/>
      <c r="J4" s="72"/>
      <c r="K4" s="72"/>
      <c r="L4" s="72"/>
      <c r="M4" s="72"/>
      <c r="N4" s="94"/>
      <c r="O4" s="94"/>
      <c r="P4" s="94"/>
      <c r="Q4" s="72"/>
      <c r="U4" s="128"/>
      <c r="W4" s="40" t="s">
        <v>162</v>
      </c>
    </row>
    <row r="5" ht="18" customHeight="1" spans="1:23">
      <c r="A5" s="11" t="s">
        <v>170</v>
      </c>
      <c r="B5" s="11" t="s">
        <v>171</v>
      </c>
      <c r="C5" s="11" t="s">
        <v>172</v>
      </c>
      <c r="D5" s="11" t="s">
        <v>173</v>
      </c>
      <c r="E5" s="11" t="s">
        <v>174</v>
      </c>
      <c r="F5" s="11" t="s">
        <v>175</v>
      </c>
      <c r="G5" s="11" t="s">
        <v>176</v>
      </c>
      <c r="H5" s="132" t="s">
        <v>177</v>
      </c>
      <c r="I5" s="65" t="s">
        <v>177</v>
      </c>
      <c r="J5" s="65"/>
      <c r="K5" s="65"/>
      <c r="L5" s="65"/>
      <c r="M5" s="65"/>
      <c r="N5" s="14"/>
      <c r="O5" s="14"/>
      <c r="P5" s="14"/>
      <c r="Q5" s="75" t="s">
        <v>59</v>
      </c>
      <c r="R5" s="65" t="s">
        <v>76</v>
      </c>
      <c r="S5" s="65"/>
      <c r="T5" s="65"/>
      <c r="U5" s="65"/>
      <c r="V5" s="65"/>
      <c r="W5" s="138"/>
    </row>
    <row r="6" ht="18" customHeight="1" spans="1:23">
      <c r="A6" s="16"/>
      <c r="B6" s="127"/>
      <c r="C6" s="16"/>
      <c r="D6" s="16"/>
      <c r="E6" s="16"/>
      <c r="F6" s="16"/>
      <c r="G6" s="16"/>
      <c r="H6" s="107" t="s">
        <v>178</v>
      </c>
      <c r="I6" s="132" t="s">
        <v>56</v>
      </c>
      <c r="J6" s="65"/>
      <c r="K6" s="65"/>
      <c r="L6" s="65"/>
      <c r="M6" s="138"/>
      <c r="N6" s="13" t="s">
        <v>179</v>
      </c>
      <c r="O6" s="14"/>
      <c r="P6" s="15"/>
      <c r="Q6" s="11" t="s">
        <v>59</v>
      </c>
      <c r="R6" s="132" t="s">
        <v>76</v>
      </c>
      <c r="S6" s="75" t="s">
        <v>62</v>
      </c>
      <c r="T6" s="65" t="s">
        <v>76</v>
      </c>
      <c r="U6" s="75" t="s">
        <v>64</v>
      </c>
      <c r="V6" s="75" t="s">
        <v>65</v>
      </c>
      <c r="W6" s="140" t="s">
        <v>66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139" t="s">
        <v>180</v>
      </c>
      <c r="J7" s="11" t="s">
        <v>181</v>
      </c>
      <c r="K7" s="11" t="s">
        <v>182</v>
      </c>
      <c r="L7" s="11" t="s">
        <v>183</v>
      </c>
      <c r="M7" s="11" t="s">
        <v>184</v>
      </c>
      <c r="N7" s="11" t="s">
        <v>56</v>
      </c>
      <c r="O7" s="11" t="s">
        <v>57</v>
      </c>
      <c r="P7" s="11" t="s">
        <v>58</v>
      </c>
      <c r="Q7" s="34"/>
      <c r="R7" s="11" t="s">
        <v>55</v>
      </c>
      <c r="S7" s="11" t="s">
        <v>62</v>
      </c>
      <c r="T7" s="11" t="s">
        <v>185</v>
      </c>
      <c r="U7" s="11" t="s">
        <v>64</v>
      </c>
      <c r="V7" s="11" t="s">
        <v>65</v>
      </c>
      <c r="W7" s="11" t="s">
        <v>66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186</v>
      </c>
      <c r="K8" s="18" t="s">
        <v>182</v>
      </c>
      <c r="L8" s="18" t="s">
        <v>183</v>
      </c>
      <c r="M8" s="18" t="s">
        <v>184</v>
      </c>
      <c r="N8" s="18" t="s">
        <v>182</v>
      </c>
      <c r="O8" s="18" t="s">
        <v>183</v>
      </c>
      <c r="P8" s="18" t="s">
        <v>184</v>
      </c>
      <c r="Q8" s="18" t="s">
        <v>59</v>
      </c>
      <c r="R8" s="18" t="s">
        <v>55</v>
      </c>
      <c r="S8" s="18" t="s">
        <v>62</v>
      </c>
      <c r="T8" s="18" t="s">
        <v>185</v>
      </c>
      <c r="U8" s="18" t="s">
        <v>64</v>
      </c>
      <c r="V8" s="18" t="s">
        <v>65</v>
      </c>
      <c r="W8" s="18" t="s">
        <v>66</v>
      </c>
    </row>
    <row r="9" ht="19.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21" customHeight="1" spans="1:23">
      <c r="A10" s="134" t="s">
        <v>68</v>
      </c>
      <c r="B10" s="134"/>
      <c r="C10" s="134"/>
      <c r="D10" s="134"/>
      <c r="E10" s="134"/>
      <c r="F10" s="134"/>
      <c r="G10" s="134"/>
      <c r="H10" s="24">
        <v>1765061.91</v>
      </c>
      <c r="I10" s="24">
        <v>1765061.91</v>
      </c>
      <c r="J10" s="24"/>
      <c r="K10" s="24"/>
      <c r="L10" s="24">
        <v>1765061.91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8" customHeight="1" spans="1:23">
      <c r="A11" s="135"/>
      <c r="B11" s="22"/>
      <c r="C11" s="22"/>
      <c r="D11" s="22"/>
      <c r="E11" s="22"/>
      <c r="F11" s="22"/>
      <c r="G11" s="22"/>
      <c r="H11" s="24">
        <v>1765061.91</v>
      </c>
      <c r="I11" s="24">
        <v>1765061.91</v>
      </c>
      <c r="J11" s="24"/>
      <c r="K11" s="24"/>
      <c r="L11" s="24">
        <v>1765061.91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5" t="s">
        <v>68</v>
      </c>
      <c r="B12" s="22" t="s">
        <v>187</v>
      </c>
      <c r="C12" s="22" t="s">
        <v>188</v>
      </c>
      <c r="D12" s="22" t="s">
        <v>85</v>
      </c>
      <c r="E12" s="22" t="s">
        <v>149</v>
      </c>
      <c r="F12" s="22" t="s">
        <v>189</v>
      </c>
      <c r="G12" s="22" t="s">
        <v>190</v>
      </c>
      <c r="H12" s="24">
        <v>41244</v>
      </c>
      <c r="I12" s="24">
        <v>41244</v>
      </c>
      <c r="J12" s="24"/>
      <c r="K12" s="24"/>
      <c r="L12" s="24">
        <v>41244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5"/>
      <c r="B13" s="22" t="s">
        <v>191</v>
      </c>
      <c r="C13" s="22" t="s">
        <v>192</v>
      </c>
      <c r="D13" s="22" t="s">
        <v>85</v>
      </c>
      <c r="E13" s="22" t="s">
        <v>149</v>
      </c>
      <c r="F13" s="22" t="s">
        <v>189</v>
      </c>
      <c r="G13" s="22" t="s">
        <v>190</v>
      </c>
      <c r="H13" s="24">
        <v>397596</v>
      </c>
      <c r="I13" s="24">
        <v>397596</v>
      </c>
      <c r="J13" s="24"/>
      <c r="K13" s="24"/>
      <c r="L13" s="24">
        <v>397596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5" t="s">
        <v>68</v>
      </c>
      <c r="B14" s="22" t="s">
        <v>187</v>
      </c>
      <c r="C14" s="22" t="s">
        <v>188</v>
      </c>
      <c r="D14" s="22" t="s">
        <v>85</v>
      </c>
      <c r="E14" s="22" t="s">
        <v>149</v>
      </c>
      <c r="F14" s="22" t="s">
        <v>193</v>
      </c>
      <c r="G14" s="22" t="s">
        <v>194</v>
      </c>
      <c r="H14" s="24">
        <v>10800</v>
      </c>
      <c r="I14" s="24">
        <v>10800</v>
      </c>
      <c r="J14" s="24"/>
      <c r="K14" s="24"/>
      <c r="L14" s="24">
        <v>10800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5" t="s">
        <v>68</v>
      </c>
      <c r="B15" s="22" t="s">
        <v>187</v>
      </c>
      <c r="C15" s="22" t="s">
        <v>188</v>
      </c>
      <c r="D15" s="22" t="s">
        <v>85</v>
      </c>
      <c r="E15" s="22" t="s">
        <v>149</v>
      </c>
      <c r="F15" s="22" t="s">
        <v>193</v>
      </c>
      <c r="G15" s="22" t="s">
        <v>194</v>
      </c>
      <c r="H15" s="24">
        <v>46428</v>
      </c>
      <c r="I15" s="24">
        <v>46428</v>
      </c>
      <c r="J15" s="24"/>
      <c r="K15" s="24"/>
      <c r="L15" s="24">
        <v>46428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5" t="s">
        <v>68</v>
      </c>
      <c r="B16" s="22" t="s">
        <v>191</v>
      </c>
      <c r="C16" s="22" t="s">
        <v>192</v>
      </c>
      <c r="D16" s="22" t="s">
        <v>85</v>
      </c>
      <c r="E16" s="22" t="s">
        <v>149</v>
      </c>
      <c r="F16" s="22" t="s">
        <v>193</v>
      </c>
      <c r="G16" s="22" t="s">
        <v>194</v>
      </c>
      <c r="H16" s="24">
        <v>82740</v>
      </c>
      <c r="I16" s="24">
        <v>82740</v>
      </c>
      <c r="J16" s="24"/>
      <c r="K16" s="24"/>
      <c r="L16" s="24">
        <v>82740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5" t="s">
        <v>68</v>
      </c>
      <c r="B17" s="22" t="s">
        <v>187</v>
      </c>
      <c r="C17" s="22" t="s">
        <v>188</v>
      </c>
      <c r="D17" s="22" t="s">
        <v>85</v>
      </c>
      <c r="E17" s="22" t="s">
        <v>149</v>
      </c>
      <c r="F17" s="22" t="s">
        <v>195</v>
      </c>
      <c r="G17" s="22" t="s">
        <v>196</v>
      </c>
      <c r="H17" s="24">
        <v>3437</v>
      </c>
      <c r="I17" s="24">
        <v>3437</v>
      </c>
      <c r="J17" s="24"/>
      <c r="K17" s="24"/>
      <c r="L17" s="24">
        <v>3437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5" t="s">
        <v>68</v>
      </c>
      <c r="B18" s="22" t="s">
        <v>197</v>
      </c>
      <c r="C18" s="22" t="s">
        <v>198</v>
      </c>
      <c r="D18" s="22" t="s">
        <v>85</v>
      </c>
      <c r="E18" s="22" t="s">
        <v>149</v>
      </c>
      <c r="F18" s="22" t="s">
        <v>195</v>
      </c>
      <c r="G18" s="22" t="s">
        <v>196</v>
      </c>
      <c r="H18" s="24">
        <v>17220</v>
      </c>
      <c r="I18" s="24">
        <v>17220</v>
      </c>
      <c r="J18" s="24"/>
      <c r="K18" s="24"/>
      <c r="L18" s="24">
        <v>17220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5" t="s">
        <v>68</v>
      </c>
      <c r="B19" s="22" t="s">
        <v>199</v>
      </c>
      <c r="C19" s="22" t="s">
        <v>200</v>
      </c>
      <c r="D19" s="22" t="s">
        <v>85</v>
      </c>
      <c r="E19" s="22" t="s">
        <v>149</v>
      </c>
      <c r="F19" s="22" t="s">
        <v>201</v>
      </c>
      <c r="G19" s="22" t="s">
        <v>202</v>
      </c>
      <c r="H19" s="24">
        <v>277908</v>
      </c>
      <c r="I19" s="24">
        <v>277908</v>
      </c>
      <c r="J19" s="24"/>
      <c r="K19" s="24"/>
      <c r="L19" s="24">
        <v>277908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5" t="s">
        <v>68</v>
      </c>
      <c r="B20" s="22" t="s">
        <v>203</v>
      </c>
      <c r="C20" s="22" t="s">
        <v>204</v>
      </c>
      <c r="D20" s="22" t="s">
        <v>85</v>
      </c>
      <c r="E20" s="22" t="s">
        <v>149</v>
      </c>
      <c r="F20" s="22" t="s">
        <v>201</v>
      </c>
      <c r="G20" s="22" t="s">
        <v>202</v>
      </c>
      <c r="H20" s="24">
        <v>180000</v>
      </c>
      <c r="I20" s="24">
        <v>180000</v>
      </c>
      <c r="J20" s="24"/>
      <c r="K20" s="24"/>
      <c r="L20" s="24">
        <v>180000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5" t="s">
        <v>68</v>
      </c>
      <c r="B21" s="22" t="s">
        <v>205</v>
      </c>
      <c r="C21" s="22" t="s">
        <v>206</v>
      </c>
      <c r="D21" s="22" t="s">
        <v>85</v>
      </c>
      <c r="E21" s="22" t="s">
        <v>149</v>
      </c>
      <c r="F21" s="22" t="s">
        <v>201</v>
      </c>
      <c r="G21" s="22" t="s">
        <v>202</v>
      </c>
      <c r="H21" s="24">
        <v>132180</v>
      </c>
      <c r="I21" s="24">
        <v>132180</v>
      </c>
      <c r="J21" s="24"/>
      <c r="K21" s="24"/>
      <c r="L21" s="24">
        <v>132180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5" t="s">
        <v>68</v>
      </c>
      <c r="B22" s="22" t="s">
        <v>207</v>
      </c>
      <c r="C22" s="22" t="s">
        <v>208</v>
      </c>
      <c r="D22" s="22" t="s">
        <v>90</v>
      </c>
      <c r="E22" s="22" t="s">
        <v>154</v>
      </c>
      <c r="F22" s="22" t="s">
        <v>209</v>
      </c>
      <c r="G22" s="22" t="s">
        <v>210</v>
      </c>
      <c r="H22" s="24">
        <v>159250.56</v>
      </c>
      <c r="I22" s="24">
        <v>159250.56</v>
      </c>
      <c r="J22" s="24"/>
      <c r="K22" s="24"/>
      <c r="L22" s="24">
        <v>159250.56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5" t="s">
        <v>68</v>
      </c>
      <c r="B23" s="22" t="s">
        <v>207</v>
      </c>
      <c r="C23" s="22" t="s">
        <v>208</v>
      </c>
      <c r="D23" s="22" t="s">
        <v>211</v>
      </c>
      <c r="E23" s="22" t="s">
        <v>212</v>
      </c>
      <c r="F23" s="22" t="s">
        <v>213</v>
      </c>
      <c r="G23" s="22" t="s">
        <v>214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5" t="s">
        <v>68</v>
      </c>
      <c r="B24" s="22" t="s">
        <v>207</v>
      </c>
      <c r="C24" s="22" t="s">
        <v>208</v>
      </c>
      <c r="D24" s="22" t="s">
        <v>94</v>
      </c>
      <c r="E24" s="22" t="s">
        <v>156</v>
      </c>
      <c r="F24" s="22" t="s">
        <v>215</v>
      </c>
      <c r="G24" s="22" t="s">
        <v>216</v>
      </c>
      <c r="H24" s="24">
        <v>7447.33</v>
      </c>
      <c r="I24" s="24">
        <v>7447.33</v>
      </c>
      <c r="J24" s="24"/>
      <c r="K24" s="24"/>
      <c r="L24" s="24">
        <v>7447.33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5" t="s">
        <v>68</v>
      </c>
      <c r="B25" s="22" t="s">
        <v>207</v>
      </c>
      <c r="C25" s="22" t="s">
        <v>208</v>
      </c>
      <c r="D25" s="22" t="s">
        <v>95</v>
      </c>
      <c r="E25" s="22" t="s">
        <v>157</v>
      </c>
      <c r="F25" s="22" t="s">
        <v>215</v>
      </c>
      <c r="G25" s="22" t="s">
        <v>216</v>
      </c>
      <c r="H25" s="24">
        <v>63220.1</v>
      </c>
      <c r="I25" s="24">
        <v>63220.1</v>
      </c>
      <c r="J25" s="24"/>
      <c r="K25" s="24"/>
      <c r="L25" s="24">
        <v>63220.1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5" t="s">
        <v>68</v>
      </c>
      <c r="B26" s="22" t="s">
        <v>207</v>
      </c>
      <c r="C26" s="22" t="s">
        <v>208</v>
      </c>
      <c r="D26" s="22" t="s">
        <v>217</v>
      </c>
      <c r="E26" s="22" t="s">
        <v>218</v>
      </c>
      <c r="F26" s="22" t="s">
        <v>219</v>
      </c>
      <c r="G26" s="22" t="s">
        <v>220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5" t="s">
        <v>68</v>
      </c>
      <c r="B27" s="22" t="s">
        <v>207</v>
      </c>
      <c r="C27" s="22" t="s">
        <v>208</v>
      </c>
      <c r="D27" s="22" t="s">
        <v>85</v>
      </c>
      <c r="E27" s="22" t="s">
        <v>149</v>
      </c>
      <c r="F27" s="22" t="s">
        <v>221</v>
      </c>
      <c r="G27" s="22" t="s">
        <v>222</v>
      </c>
      <c r="H27" s="24">
        <v>6846.67</v>
      </c>
      <c r="I27" s="24">
        <v>6846.67</v>
      </c>
      <c r="J27" s="24"/>
      <c r="K27" s="24"/>
      <c r="L27" s="24">
        <v>6846.67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5" t="s">
        <v>68</v>
      </c>
      <c r="B28" s="22" t="s">
        <v>207</v>
      </c>
      <c r="C28" s="22" t="s">
        <v>208</v>
      </c>
      <c r="D28" s="22" t="s">
        <v>96</v>
      </c>
      <c r="E28" s="22" t="s">
        <v>158</v>
      </c>
      <c r="F28" s="22" t="s">
        <v>221</v>
      </c>
      <c r="G28" s="22" t="s">
        <v>222</v>
      </c>
      <c r="H28" s="24">
        <v>3420</v>
      </c>
      <c r="I28" s="24">
        <v>3420</v>
      </c>
      <c r="J28" s="24"/>
      <c r="K28" s="24"/>
      <c r="L28" s="24">
        <v>3420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5" t="s">
        <v>68</v>
      </c>
      <c r="B29" s="22" t="s">
        <v>207</v>
      </c>
      <c r="C29" s="22" t="s">
        <v>208</v>
      </c>
      <c r="D29" s="22" t="s">
        <v>96</v>
      </c>
      <c r="E29" s="22" t="s">
        <v>158</v>
      </c>
      <c r="F29" s="22" t="s">
        <v>221</v>
      </c>
      <c r="G29" s="22" t="s">
        <v>222</v>
      </c>
      <c r="H29" s="24">
        <v>1990.63</v>
      </c>
      <c r="I29" s="24">
        <v>1990.63</v>
      </c>
      <c r="J29" s="24"/>
      <c r="K29" s="24"/>
      <c r="L29" s="24">
        <v>1990.63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5" t="s">
        <v>68</v>
      </c>
      <c r="B30" s="22" t="s">
        <v>223</v>
      </c>
      <c r="C30" s="22" t="s">
        <v>160</v>
      </c>
      <c r="D30" s="22" t="s">
        <v>100</v>
      </c>
      <c r="E30" s="22" t="s">
        <v>160</v>
      </c>
      <c r="F30" s="22" t="s">
        <v>224</v>
      </c>
      <c r="G30" s="22" t="s">
        <v>160</v>
      </c>
      <c r="H30" s="24">
        <v>119437.92</v>
      </c>
      <c r="I30" s="24">
        <v>119437.92</v>
      </c>
      <c r="J30" s="24"/>
      <c r="K30" s="24"/>
      <c r="L30" s="24">
        <v>119437.92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5" t="s">
        <v>68</v>
      </c>
      <c r="B31" s="22" t="s">
        <v>225</v>
      </c>
      <c r="C31" s="22" t="s">
        <v>226</v>
      </c>
      <c r="D31" s="22" t="s">
        <v>85</v>
      </c>
      <c r="E31" s="22" t="s">
        <v>149</v>
      </c>
      <c r="F31" s="22" t="s">
        <v>227</v>
      </c>
      <c r="G31" s="22" t="s">
        <v>228</v>
      </c>
      <c r="H31" s="24">
        <v>2000</v>
      </c>
      <c r="I31" s="24">
        <v>2000</v>
      </c>
      <c r="J31" s="24"/>
      <c r="K31" s="24"/>
      <c r="L31" s="24">
        <v>2000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5" t="s">
        <v>68</v>
      </c>
      <c r="B32" s="22" t="s">
        <v>225</v>
      </c>
      <c r="C32" s="22" t="s">
        <v>226</v>
      </c>
      <c r="D32" s="22" t="s">
        <v>85</v>
      </c>
      <c r="E32" s="22" t="s">
        <v>149</v>
      </c>
      <c r="F32" s="22" t="s">
        <v>229</v>
      </c>
      <c r="G32" s="22" t="s">
        <v>230</v>
      </c>
      <c r="H32" s="24">
        <v>2000</v>
      </c>
      <c r="I32" s="24">
        <v>2000</v>
      </c>
      <c r="J32" s="24"/>
      <c r="K32" s="24"/>
      <c r="L32" s="24">
        <v>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5" t="s">
        <v>68</v>
      </c>
      <c r="B33" s="22" t="s">
        <v>225</v>
      </c>
      <c r="C33" s="22" t="s">
        <v>226</v>
      </c>
      <c r="D33" s="22" t="s">
        <v>85</v>
      </c>
      <c r="E33" s="22" t="s">
        <v>149</v>
      </c>
      <c r="F33" s="22" t="s">
        <v>231</v>
      </c>
      <c r="G33" s="22" t="s">
        <v>232</v>
      </c>
      <c r="H33" s="24">
        <v>2814</v>
      </c>
      <c r="I33" s="24">
        <v>2814</v>
      </c>
      <c r="J33" s="24"/>
      <c r="K33" s="24"/>
      <c r="L33" s="24">
        <v>2814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5" t="s">
        <v>68</v>
      </c>
      <c r="B34" s="22" t="s">
        <v>233</v>
      </c>
      <c r="C34" s="22" t="s">
        <v>234</v>
      </c>
      <c r="D34" s="22" t="s">
        <v>85</v>
      </c>
      <c r="E34" s="22" t="s">
        <v>149</v>
      </c>
      <c r="F34" s="22" t="s">
        <v>235</v>
      </c>
      <c r="G34" s="22" t="s">
        <v>166</v>
      </c>
      <c r="H34" s="24">
        <v>1700</v>
      </c>
      <c r="I34" s="24">
        <v>1700</v>
      </c>
      <c r="J34" s="24"/>
      <c r="K34" s="24"/>
      <c r="L34" s="24">
        <v>1700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5" t="s">
        <v>68</v>
      </c>
      <c r="B35" s="22" t="s">
        <v>225</v>
      </c>
      <c r="C35" s="22" t="s">
        <v>226</v>
      </c>
      <c r="D35" s="22" t="s">
        <v>85</v>
      </c>
      <c r="E35" s="22" t="s">
        <v>149</v>
      </c>
      <c r="F35" s="22" t="s">
        <v>236</v>
      </c>
      <c r="G35" s="22" t="s">
        <v>237</v>
      </c>
      <c r="H35" s="24">
        <v>5000</v>
      </c>
      <c r="I35" s="24">
        <v>5000</v>
      </c>
      <c r="J35" s="24"/>
      <c r="K35" s="24"/>
      <c r="L35" s="24">
        <v>5000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5" t="s">
        <v>68</v>
      </c>
      <c r="B36" s="22" t="s">
        <v>225</v>
      </c>
      <c r="C36" s="22" t="s">
        <v>226</v>
      </c>
      <c r="D36" s="22" t="s">
        <v>85</v>
      </c>
      <c r="E36" s="22" t="s">
        <v>149</v>
      </c>
      <c r="F36" s="22" t="s">
        <v>238</v>
      </c>
      <c r="G36" s="22" t="s">
        <v>239</v>
      </c>
      <c r="H36" s="24">
        <v>24986</v>
      </c>
      <c r="I36" s="24">
        <v>24986</v>
      </c>
      <c r="J36" s="24"/>
      <c r="K36" s="24"/>
      <c r="L36" s="24">
        <v>24986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5" t="s">
        <v>68</v>
      </c>
      <c r="B37" s="22" t="s">
        <v>240</v>
      </c>
      <c r="C37" s="22" t="s">
        <v>241</v>
      </c>
      <c r="D37" s="22" t="s">
        <v>85</v>
      </c>
      <c r="E37" s="22" t="s">
        <v>149</v>
      </c>
      <c r="F37" s="22" t="s">
        <v>242</v>
      </c>
      <c r="G37" s="22" t="s">
        <v>241</v>
      </c>
      <c r="H37" s="24">
        <v>19561.92</v>
      </c>
      <c r="I37" s="24">
        <v>19561.92</v>
      </c>
      <c r="J37" s="24"/>
      <c r="K37" s="24"/>
      <c r="L37" s="24">
        <v>19561.92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5" t="s">
        <v>68</v>
      </c>
      <c r="B38" s="22" t="s">
        <v>243</v>
      </c>
      <c r="C38" s="22" t="s">
        <v>244</v>
      </c>
      <c r="D38" s="22" t="s">
        <v>85</v>
      </c>
      <c r="E38" s="22" t="s">
        <v>149</v>
      </c>
      <c r="F38" s="22" t="s">
        <v>245</v>
      </c>
      <c r="G38" s="22" t="s">
        <v>246</v>
      </c>
      <c r="H38" s="24">
        <v>7800</v>
      </c>
      <c r="I38" s="24">
        <v>7800</v>
      </c>
      <c r="J38" s="24"/>
      <c r="K38" s="24"/>
      <c r="L38" s="24">
        <v>7800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5" t="s">
        <v>68</v>
      </c>
      <c r="B39" s="22" t="s">
        <v>247</v>
      </c>
      <c r="C39" s="22" t="s">
        <v>248</v>
      </c>
      <c r="D39" s="22" t="s">
        <v>85</v>
      </c>
      <c r="E39" s="22" t="s">
        <v>149</v>
      </c>
      <c r="F39" s="22" t="s">
        <v>249</v>
      </c>
      <c r="G39" s="22" t="s">
        <v>250</v>
      </c>
      <c r="H39" s="24">
        <v>15030.58</v>
      </c>
      <c r="I39" s="24">
        <v>15030.58</v>
      </c>
      <c r="J39" s="24"/>
      <c r="K39" s="24"/>
      <c r="L39" s="24">
        <v>15030.58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5" t="s">
        <v>68</v>
      </c>
      <c r="B40" s="22" t="s">
        <v>251</v>
      </c>
      <c r="C40" s="22" t="s">
        <v>252</v>
      </c>
      <c r="D40" s="22" t="s">
        <v>89</v>
      </c>
      <c r="E40" s="22" t="s">
        <v>153</v>
      </c>
      <c r="F40" s="22" t="s">
        <v>253</v>
      </c>
      <c r="G40" s="22" t="s">
        <v>254</v>
      </c>
      <c r="H40" s="24">
        <v>85435.2</v>
      </c>
      <c r="I40" s="24">
        <v>85435.2</v>
      </c>
      <c r="J40" s="24"/>
      <c r="K40" s="24"/>
      <c r="L40" s="24">
        <v>85435.2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5" t="s">
        <v>68</v>
      </c>
      <c r="B41" s="22" t="s">
        <v>255</v>
      </c>
      <c r="C41" s="22" t="s">
        <v>256</v>
      </c>
      <c r="D41" s="22" t="s">
        <v>85</v>
      </c>
      <c r="E41" s="22" t="s">
        <v>149</v>
      </c>
      <c r="F41" s="22" t="s">
        <v>257</v>
      </c>
      <c r="G41" s="22" t="s">
        <v>258</v>
      </c>
      <c r="H41" s="24">
        <v>42480</v>
      </c>
      <c r="I41" s="24">
        <v>42480</v>
      </c>
      <c r="J41" s="24"/>
      <c r="K41" s="24"/>
      <c r="L41" s="24">
        <v>42480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5" t="s">
        <v>68</v>
      </c>
      <c r="B42" s="22" t="s">
        <v>259</v>
      </c>
      <c r="C42" s="22" t="s">
        <v>260</v>
      </c>
      <c r="D42" s="22" t="s">
        <v>85</v>
      </c>
      <c r="E42" s="22" t="s">
        <v>149</v>
      </c>
      <c r="F42" s="22" t="s">
        <v>257</v>
      </c>
      <c r="G42" s="22" t="s">
        <v>258</v>
      </c>
      <c r="H42" s="24">
        <v>5088</v>
      </c>
      <c r="I42" s="24">
        <v>5088</v>
      </c>
      <c r="J42" s="24"/>
      <c r="K42" s="24"/>
      <c r="L42" s="24">
        <v>5088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5" t="s">
        <v>68</v>
      </c>
      <c r="B43" s="22" t="s">
        <v>207</v>
      </c>
      <c r="C43" s="22" t="s">
        <v>208</v>
      </c>
      <c r="D43" s="22" t="s">
        <v>94</v>
      </c>
      <c r="E43" s="22" t="s">
        <v>156</v>
      </c>
      <c r="F43" s="22" t="s">
        <v>261</v>
      </c>
      <c r="G43" s="22" t="s">
        <v>262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23" t="s">
        <v>101</v>
      </c>
      <c r="B44" s="136"/>
      <c r="C44" s="136"/>
      <c r="D44" s="136"/>
      <c r="E44" s="136"/>
      <c r="F44" s="136"/>
      <c r="G44" s="137"/>
      <c r="H44" s="24">
        <v>1765061.91</v>
      </c>
      <c r="I44" s="24">
        <v>1765061.91</v>
      </c>
      <c r="J44" s="24"/>
      <c r="K44" s="24"/>
      <c r="L44" s="24">
        <v>1765061.91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</sheetData>
  <mergeCells count="30">
    <mergeCell ref="A3:W3"/>
    <mergeCell ref="A4:G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263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"单位名称："&amp;"耿马傣族佤族自治县档案馆"</f>
        <v>单位名称：耿马傣族佤族自治县档案馆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162</v>
      </c>
    </row>
    <row r="5" ht="18.75" customHeight="1" spans="1:23">
      <c r="A5" s="11" t="s">
        <v>264</v>
      </c>
      <c r="B5" s="12" t="s">
        <v>171</v>
      </c>
      <c r="C5" s="11" t="s">
        <v>172</v>
      </c>
      <c r="D5" s="11" t="s">
        <v>265</v>
      </c>
      <c r="E5" s="12" t="s">
        <v>173</v>
      </c>
      <c r="F5" s="12" t="s">
        <v>174</v>
      </c>
      <c r="G5" s="12" t="s">
        <v>266</v>
      </c>
      <c r="H5" s="12" t="s">
        <v>267</v>
      </c>
      <c r="I5" s="33" t="s">
        <v>53</v>
      </c>
      <c r="J5" s="13" t="s">
        <v>268</v>
      </c>
      <c r="K5" s="14"/>
      <c r="L5" s="14"/>
      <c r="M5" s="15"/>
      <c r="N5" s="13" t="s">
        <v>179</v>
      </c>
      <c r="O5" s="14"/>
      <c r="P5" s="15"/>
      <c r="Q5" s="12" t="s">
        <v>59</v>
      </c>
      <c r="R5" s="13" t="s">
        <v>76</v>
      </c>
      <c r="S5" s="14"/>
      <c r="T5" s="14"/>
      <c r="U5" s="14"/>
      <c r="V5" s="14"/>
      <c r="W5" s="15"/>
    </row>
    <row r="6" ht="18.75" customHeight="1" spans="1:23">
      <c r="A6" s="16"/>
      <c r="B6" s="34"/>
      <c r="C6" s="16"/>
      <c r="D6" s="16"/>
      <c r="E6" s="17"/>
      <c r="F6" s="17"/>
      <c r="G6" s="17"/>
      <c r="H6" s="17"/>
      <c r="I6" s="34"/>
      <c r="J6" s="124" t="s">
        <v>56</v>
      </c>
      <c r="K6" s="125"/>
      <c r="L6" s="12" t="s">
        <v>57</v>
      </c>
      <c r="M6" s="12" t="s">
        <v>58</v>
      </c>
      <c r="N6" s="12" t="s">
        <v>56</v>
      </c>
      <c r="O6" s="12" t="s">
        <v>57</v>
      </c>
      <c r="P6" s="12" t="s">
        <v>58</v>
      </c>
      <c r="Q6" s="17"/>
      <c r="R6" s="12" t="s">
        <v>55</v>
      </c>
      <c r="S6" s="11" t="s">
        <v>62</v>
      </c>
      <c r="T6" s="11" t="s">
        <v>185</v>
      </c>
      <c r="U6" s="11" t="s">
        <v>64</v>
      </c>
      <c r="V6" s="11" t="s">
        <v>65</v>
      </c>
      <c r="W6" s="11" t="s">
        <v>66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34"/>
      <c r="J7" s="126" t="s">
        <v>55</v>
      </c>
      <c r="K7" s="95"/>
      <c r="L7" s="34"/>
      <c r="M7" s="34"/>
      <c r="N7" s="34"/>
      <c r="O7" s="34"/>
      <c r="P7" s="34"/>
      <c r="Q7" s="34"/>
      <c r="R7" s="34"/>
      <c r="S7" s="127"/>
      <c r="T7" s="127"/>
      <c r="U7" s="127"/>
      <c r="V7" s="127"/>
      <c r="W7" s="127"/>
    </row>
    <row r="8" ht="18.75" customHeight="1" spans="1:23">
      <c r="A8" s="18"/>
      <c r="B8" s="35"/>
      <c r="C8" s="18"/>
      <c r="D8" s="18"/>
      <c r="E8" s="19"/>
      <c r="F8" s="19"/>
      <c r="G8" s="19"/>
      <c r="H8" s="19"/>
      <c r="I8" s="35"/>
      <c r="J8" s="48" t="s">
        <v>55</v>
      </c>
      <c r="K8" s="48" t="s">
        <v>269</v>
      </c>
      <c r="L8" s="19"/>
      <c r="M8" s="19"/>
      <c r="N8" s="19"/>
      <c r="O8" s="19"/>
      <c r="P8" s="19"/>
      <c r="Q8" s="19"/>
      <c r="R8" s="19"/>
      <c r="S8" s="19"/>
      <c r="T8" s="19"/>
      <c r="U8" s="35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270</v>
      </c>
      <c r="D10" s="22"/>
      <c r="E10" s="22"/>
      <c r="F10" s="22"/>
      <c r="G10" s="22"/>
      <c r="H10" s="22"/>
      <c r="I10" s="24">
        <v>800</v>
      </c>
      <c r="J10" s="24">
        <v>800</v>
      </c>
      <c r="K10" s="24">
        <v>800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8" customHeight="1" spans="1:23">
      <c r="A11" s="121"/>
      <c r="B11" s="122" t="s">
        <v>271</v>
      </c>
      <c r="C11" s="22" t="s">
        <v>270</v>
      </c>
      <c r="D11" s="122" t="s">
        <v>68</v>
      </c>
      <c r="E11" s="122" t="s">
        <v>86</v>
      </c>
      <c r="F11" s="122" t="s">
        <v>151</v>
      </c>
      <c r="G11" s="122" t="s">
        <v>257</v>
      </c>
      <c r="H11" s="122" t="s">
        <v>258</v>
      </c>
      <c r="I11" s="24">
        <v>800</v>
      </c>
      <c r="J11" s="24">
        <v>800</v>
      </c>
      <c r="K11" s="24">
        <v>800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7"/>
      <c r="B12" s="27"/>
      <c r="C12" s="22" t="s">
        <v>272</v>
      </c>
      <c r="D12" s="27"/>
      <c r="E12" s="27"/>
      <c r="F12" s="27"/>
      <c r="G12" s="27"/>
      <c r="H12" s="27"/>
      <c r="I12" s="24">
        <v>200000</v>
      </c>
      <c r="J12" s="24">
        <v>200000</v>
      </c>
      <c r="K12" s="24">
        <v>200000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/>
      <c r="B13" s="122" t="s">
        <v>273</v>
      </c>
      <c r="C13" s="22" t="s">
        <v>272</v>
      </c>
      <c r="D13" s="122" t="s">
        <v>68</v>
      </c>
      <c r="E13" s="122" t="s">
        <v>274</v>
      </c>
      <c r="F13" s="122" t="s">
        <v>150</v>
      </c>
      <c r="G13" s="122" t="s">
        <v>238</v>
      </c>
      <c r="H13" s="122" t="s">
        <v>239</v>
      </c>
      <c r="I13" s="24">
        <v>200000</v>
      </c>
      <c r="J13" s="24">
        <v>200000</v>
      </c>
      <c r="K13" s="24">
        <v>200000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7"/>
      <c r="B14" s="27"/>
      <c r="C14" s="22" t="s">
        <v>275</v>
      </c>
      <c r="D14" s="27"/>
      <c r="E14" s="27"/>
      <c r="F14" s="27"/>
      <c r="G14" s="27"/>
      <c r="H14" s="27"/>
      <c r="I14" s="24">
        <v>50000</v>
      </c>
      <c r="J14" s="24">
        <v>50000</v>
      </c>
      <c r="K14" s="24">
        <v>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276</v>
      </c>
      <c r="B15" s="122" t="s">
        <v>277</v>
      </c>
      <c r="C15" s="22" t="s">
        <v>275</v>
      </c>
      <c r="D15" s="122" t="s">
        <v>68</v>
      </c>
      <c r="E15" s="122" t="s">
        <v>274</v>
      </c>
      <c r="F15" s="122" t="s">
        <v>150</v>
      </c>
      <c r="G15" s="122" t="s">
        <v>238</v>
      </c>
      <c r="H15" s="122" t="s">
        <v>239</v>
      </c>
      <c r="I15" s="24">
        <v>50000</v>
      </c>
      <c r="J15" s="24">
        <v>50000</v>
      </c>
      <c r="K15" s="24">
        <v>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7"/>
      <c r="B16" s="27"/>
      <c r="C16" s="22" t="s">
        <v>278</v>
      </c>
      <c r="D16" s="27"/>
      <c r="E16" s="27"/>
      <c r="F16" s="27"/>
      <c r="G16" s="27"/>
      <c r="H16" s="27"/>
      <c r="I16" s="24">
        <v>1000000</v>
      </c>
      <c r="J16" s="24">
        <v>1000000</v>
      </c>
      <c r="K16" s="24">
        <v>1000000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279</v>
      </c>
      <c r="B17" s="122" t="s">
        <v>280</v>
      </c>
      <c r="C17" s="22" t="s">
        <v>278</v>
      </c>
      <c r="D17" s="122" t="s">
        <v>68</v>
      </c>
      <c r="E17" s="122" t="s">
        <v>274</v>
      </c>
      <c r="F17" s="122" t="s">
        <v>150</v>
      </c>
      <c r="G17" s="122" t="s">
        <v>281</v>
      </c>
      <c r="H17" s="122" t="s">
        <v>282</v>
      </c>
      <c r="I17" s="24">
        <v>1000000</v>
      </c>
      <c r="J17" s="24">
        <v>1000000</v>
      </c>
      <c r="K17" s="24">
        <v>1000000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7"/>
      <c r="B18" s="27"/>
      <c r="C18" s="22" t="s">
        <v>283</v>
      </c>
      <c r="D18" s="27"/>
      <c r="E18" s="27"/>
      <c r="F18" s="27"/>
      <c r="G18" s="27"/>
      <c r="H18" s="27"/>
      <c r="I18" s="24">
        <v>50000</v>
      </c>
      <c r="J18" s="24">
        <v>50000</v>
      </c>
      <c r="K18" s="24">
        <v>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279</v>
      </c>
      <c r="B19" s="122" t="s">
        <v>284</v>
      </c>
      <c r="C19" s="22" t="s">
        <v>283</v>
      </c>
      <c r="D19" s="122" t="s">
        <v>68</v>
      </c>
      <c r="E19" s="122" t="s">
        <v>274</v>
      </c>
      <c r="F19" s="122" t="s">
        <v>150</v>
      </c>
      <c r="G19" s="122" t="s">
        <v>238</v>
      </c>
      <c r="H19" s="122" t="s">
        <v>239</v>
      </c>
      <c r="I19" s="24">
        <v>50000</v>
      </c>
      <c r="J19" s="24">
        <v>50000</v>
      </c>
      <c r="K19" s="24">
        <v>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7"/>
      <c r="B20" s="27"/>
      <c r="C20" s="22" t="s">
        <v>285</v>
      </c>
      <c r="D20" s="27"/>
      <c r="E20" s="27"/>
      <c r="F20" s="27"/>
      <c r="G20" s="27"/>
      <c r="H20" s="27"/>
      <c r="I20" s="24">
        <v>515000</v>
      </c>
      <c r="J20" s="24">
        <v>515000</v>
      </c>
      <c r="K20" s="24">
        <v>515000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279</v>
      </c>
      <c r="B21" s="122" t="s">
        <v>286</v>
      </c>
      <c r="C21" s="22" t="s">
        <v>285</v>
      </c>
      <c r="D21" s="122" t="s">
        <v>68</v>
      </c>
      <c r="E21" s="122" t="s">
        <v>274</v>
      </c>
      <c r="F21" s="122" t="s">
        <v>150</v>
      </c>
      <c r="G21" s="122" t="s">
        <v>238</v>
      </c>
      <c r="H21" s="122" t="s">
        <v>239</v>
      </c>
      <c r="I21" s="24">
        <v>515000</v>
      </c>
      <c r="J21" s="24">
        <v>515000</v>
      </c>
      <c r="K21" s="24">
        <v>515000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7"/>
      <c r="B22" s="27"/>
      <c r="C22" s="22" t="s">
        <v>287</v>
      </c>
      <c r="D22" s="27"/>
      <c r="E22" s="27"/>
      <c r="F22" s="27"/>
      <c r="G22" s="27"/>
      <c r="H22" s="27"/>
      <c r="I22" s="24">
        <v>100</v>
      </c>
      <c r="J22" s="24"/>
      <c r="K22" s="24"/>
      <c r="L22" s="24"/>
      <c r="M22" s="24"/>
      <c r="N22" s="24"/>
      <c r="O22" s="24"/>
      <c r="P22" s="24"/>
      <c r="Q22" s="24"/>
      <c r="R22" s="24">
        <v>100</v>
      </c>
      <c r="S22" s="24"/>
      <c r="T22" s="24"/>
      <c r="U22" s="24"/>
      <c r="V22" s="24"/>
      <c r="W22" s="24">
        <v>100</v>
      </c>
    </row>
    <row r="23" ht="18.75" customHeight="1" spans="1:23">
      <c r="A23" s="122" t="s">
        <v>279</v>
      </c>
      <c r="B23" s="122" t="s">
        <v>288</v>
      </c>
      <c r="C23" s="22" t="s">
        <v>287</v>
      </c>
      <c r="D23" s="122" t="s">
        <v>68</v>
      </c>
      <c r="E23" s="122" t="s">
        <v>274</v>
      </c>
      <c r="F23" s="122" t="s">
        <v>150</v>
      </c>
      <c r="G23" s="122" t="s">
        <v>238</v>
      </c>
      <c r="H23" s="122" t="s">
        <v>239</v>
      </c>
      <c r="I23" s="24">
        <v>100</v>
      </c>
      <c r="J23" s="24"/>
      <c r="K23" s="24"/>
      <c r="L23" s="24"/>
      <c r="M23" s="24"/>
      <c r="N23" s="24"/>
      <c r="O23" s="24"/>
      <c r="P23" s="24"/>
      <c r="Q23" s="24"/>
      <c r="R23" s="24">
        <v>100</v>
      </c>
      <c r="S23" s="24"/>
      <c r="T23" s="24"/>
      <c r="U23" s="24"/>
      <c r="V23" s="24"/>
      <c r="W23" s="24">
        <v>100</v>
      </c>
    </row>
    <row r="24" ht="18.75" customHeight="1" spans="1:23">
      <c r="A24" s="123" t="s">
        <v>101</v>
      </c>
      <c r="B24" s="37"/>
      <c r="C24" s="37"/>
      <c r="D24" s="37"/>
      <c r="E24" s="37"/>
      <c r="F24" s="37"/>
      <c r="G24" s="37"/>
      <c r="H24" s="38"/>
      <c r="I24" s="24">
        <v>1815900</v>
      </c>
      <c r="J24" s="24">
        <v>1815800</v>
      </c>
      <c r="K24" s="24">
        <v>1815800</v>
      </c>
      <c r="L24" s="24"/>
      <c r="M24" s="24"/>
      <c r="N24" s="24"/>
      <c r="O24" s="24"/>
      <c r="P24" s="24"/>
      <c r="Q24" s="24"/>
      <c r="R24" s="24">
        <v>100</v>
      </c>
      <c r="S24" s="24"/>
      <c r="T24" s="24"/>
      <c r="U24" s="24"/>
      <c r="V24" s="24"/>
      <c r="W24" s="24">
        <v>100</v>
      </c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showZeros="0" workbookViewId="0">
      <pane ySplit="1" topLeftCell="A24" activePane="bottomLeft" state="frozen"/>
      <selection/>
      <selection pane="bottomLeft" activeCell="B43" sqref="B43:B4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"单位名称："&amp;"耿马傣族佤族自治县档案馆"</f>
        <v>单位名称：耿马傣族佤族自治县档案馆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290</v>
      </c>
      <c r="B5" s="48" t="s">
        <v>291</v>
      </c>
      <c r="C5" s="48" t="s">
        <v>292</v>
      </c>
      <c r="D5" s="48" t="s">
        <v>293</v>
      </c>
      <c r="E5" s="48" t="s">
        <v>294</v>
      </c>
      <c r="F5" s="54" t="s">
        <v>295</v>
      </c>
      <c r="G5" s="48" t="s">
        <v>296</v>
      </c>
      <c r="H5" s="54" t="s">
        <v>297</v>
      </c>
      <c r="I5" s="54" t="s">
        <v>298</v>
      </c>
      <c r="J5" s="48" t="s">
        <v>299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6" t="s">
        <v>68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8" t="s">
        <v>68</v>
      </c>
      <c r="B8" s="22"/>
      <c r="C8" s="22"/>
      <c r="D8" s="22"/>
      <c r="E8" s="36"/>
      <c r="F8" s="22"/>
      <c r="G8" s="36"/>
      <c r="H8" s="22"/>
      <c r="I8" s="22"/>
      <c r="J8" s="36"/>
    </row>
    <row r="9" ht="18.75" customHeight="1" spans="1:10">
      <c r="A9" s="208" t="s">
        <v>270</v>
      </c>
      <c r="B9" s="22" t="s">
        <v>300</v>
      </c>
      <c r="C9" s="22" t="s">
        <v>301</v>
      </c>
      <c r="D9" s="22" t="s">
        <v>302</v>
      </c>
      <c r="E9" s="36" t="s">
        <v>303</v>
      </c>
      <c r="F9" s="22" t="s">
        <v>304</v>
      </c>
      <c r="G9" s="36" t="s">
        <v>305</v>
      </c>
      <c r="H9" s="22" t="s">
        <v>306</v>
      </c>
      <c r="I9" s="22" t="s">
        <v>307</v>
      </c>
      <c r="J9" s="36" t="s">
        <v>308</v>
      </c>
    </row>
    <row r="10" ht="18.75" customHeight="1" spans="1:10">
      <c r="A10" s="208" t="s">
        <v>270</v>
      </c>
      <c r="B10" s="22" t="s">
        <v>309</v>
      </c>
      <c r="C10" s="22" t="s">
        <v>301</v>
      </c>
      <c r="D10" s="22" t="s">
        <v>310</v>
      </c>
      <c r="E10" s="36" t="s">
        <v>311</v>
      </c>
      <c r="F10" s="22" t="s">
        <v>304</v>
      </c>
      <c r="G10" s="36" t="s">
        <v>312</v>
      </c>
      <c r="H10" s="22" t="s">
        <v>313</v>
      </c>
      <c r="I10" s="22" t="s">
        <v>307</v>
      </c>
      <c r="J10" s="36" t="s">
        <v>314</v>
      </c>
    </row>
    <row r="11" ht="28" customHeight="1" spans="1:10">
      <c r="A11" s="119"/>
      <c r="B11" s="22" t="s">
        <v>309</v>
      </c>
      <c r="C11" s="22" t="s">
        <v>315</v>
      </c>
      <c r="D11" s="22" t="s">
        <v>316</v>
      </c>
      <c r="E11" s="36" t="s">
        <v>317</v>
      </c>
      <c r="F11" s="22" t="s">
        <v>304</v>
      </c>
      <c r="G11" s="36" t="s">
        <v>318</v>
      </c>
      <c r="H11" s="22" t="s">
        <v>319</v>
      </c>
      <c r="I11" s="22" t="s">
        <v>307</v>
      </c>
      <c r="J11" s="36" t="s">
        <v>320</v>
      </c>
    </row>
    <row r="12" ht="18.75" customHeight="1" spans="1:10">
      <c r="A12" s="208" t="s">
        <v>270</v>
      </c>
      <c r="B12" s="22" t="s">
        <v>309</v>
      </c>
      <c r="C12" s="22" t="s">
        <v>321</v>
      </c>
      <c r="D12" s="22" t="s">
        <v>322</v>
      </c>
      <c r="E12" s="36" t="s">
        <v>323</v>
      </c>
      <c r="F12" s="22" t="s">
        <v>304</v>
      </c>
      <c r="G12" s="36" t="s">
        <v>318</v>
      </c>
      <c r="H12" s="22" t="s">
        <v>319</v>
      </c>
      <c r="I12" s="22" t="s">
        <v>307</v>
      </c>
      <c r="J12" s="36" t="s">
        <v>324</v>
      </c>
    </row>
    <row r="13" ht="18.75" customHeight="1" spans="1:10">
      <c r="A13" s="119"/>
      <c r="B13" s="22" t="s">
        <v>325</v>
      </c>
      <c r="C13" s="22" t="s">
        <v>301</v>
      </c>
      <c r="D13" s="22" t="s">
        <v>302</v>
      </c>
      <c r="E13" s="36" t="s">
        <v>326</v>
      </c>
      <c r="F13" s="22" t="s">
        <v>327</v>
      </c>
      <c r="G13" s="36" t="s">
        <v>142</v>
      </c>
      <c r="H13" s="22" t="s">
        <v>328</v>
      </c>
      <c r="I13" s="22" t="s">
        <v>307</v>
      </c>
      <c r="J13" s="36" t="s">
        <v>329</v>
      </c>
    </row>
    <row r="14" ht="18.75" customHeight="1" spans="1:10">
      <c r="A14" s="208" t="s">
        <v>287</v>
      </c>
      <c r="B14" s="22" t="s">
        <v>325</v>
      </c>
      <c r="C14" s="22" t="s">
        <v>301</v>
      </c>
      <c r="D14" s="22" t="s">
        <v>330</v>
      </c>
      <c r="E14" s="36" t="s">
        <v>331</v>
      </c>
      <c r="F14" s="22" t="s">
        <v>304</v>
      </c>
      <c r="G14" s="36" t="s">
        <v>332</v>
      </c>
      <c r="H14" s="22"/>
      <c r="I14" s="22" t="s">
        <v>333</v>
      </c>
      <c r="J14" s="36" t="s">
        <v>334</v>
      </c>
    </row>
    <row r="15" ht="18.75" customHeight="1" spans="1:10">
      <c r="A15" s="208" t="s">
        <v>287</v>
      </c>
      <c r="B15" s="22" t="s">
        <v>325</v>
      </c>
      <c r="C15" s="22" t="s">
        <v>301</v>
      </c>
      <c r="D15" s="22" t="s">
        <v>335</v>
      </c>
      <c r="E15" s="36" t="s">
        <v>336</v>
      </c>
      <c r="F15" s="22" t="s">
        <v>337</v>
      </c>
      <c r="G15" s="36" t="s">
        <v>142</v>
      </c>
      <c r="H15" s="22" t="s">
        <v>338</v>
      </c>
      <c r="I15" s="22" t="s">
        <v>307</v>
      </c>
      <c r="J15" s="36" t="s">
        <v>339</v>
      </c>
    </row>
    <row r="16" ht="18.75" customHeight="1" spans="1:10">
      <c r="A16" s="208" t="s">
        <v>287</v>
      </c>
      <c r="B16" s="22" t="s">
        <v>325</v>
      </c>
      <c r="C16" s="22" t="s">
        <v>301</v>
      </c>
      <c r="D16" s="22" t="s">
        <v>310</v>
      </c>
      <c r="E16" s="36" t="s">
        <v>311</v>
      </c>
      <c r="F16" s="22" t="s">
        <v>337</v>
      </c>
      <c r="G16" s="36" t="s">
        <v>318</v>
      </c>
      <c r="H16" s="22" t="s">
        <v>313</v>
      </c>
      <c r="I16" s="22" t="s">
        <v>307</v>
      </c>
      <c r="J16" s="36" t="s">
        <v>340</v>
      </c>
    </row>
    <row r="17" ht="18.75" customHeight="1" spans="1:10">
      <c r="A17" s="208" t="s">
        <v>287</v>
      </c>
      <c r="B17" s="22" t="s">
        <v>325</v>
      </c>
      <c r="C17" s="22" t="s">
        <v>315</v>
      </c>
      <c r="D17" s="22" t="s">
        <v>341</v>
      </c>
      <c r="E17" s="36" t="s">
        <v>342</v>
      </c>
      <c r="F17" s="22" t="s">
        <v>327</v>
      </c>
      <c r="G17" s="36" t="s">
        <v>343</v>
      </c>
      <c r="H17" s="22" t="s">
        <v>306</v>
      </c>
      <c r="I17" s="22" t="s">
        <v>307</v>
      </c>
      <c r="J17" s="36" t="s">
        <v>344</v>
      </c>
    </row>
    <row r="18" ht="18.75" customHeight="1" spans="1:10">
      <c r="A18" s="208" t="s">
        <v>287</v>
      </c>
      <c r="B18" s="22" t="s">
        <v>325</v>
      </c>
      <c r="C18" s="22" t="s">
        <v>321</v>
      </c>
      <c r="D18" s="22" t="s">
        <v>322</v>
      </c>
      <c r="E18" s="36" t="s">
        <v>322</v>
      </c>
      <c r="F18" s="22" t="s">
        <v>327</v>
      </c>
      <c r="G18" s="36" t="s">
        <v>318</v>
      </c>
      <c r="H18" s="22" t="s">
        <v>319</v>
      </c>
      <c r="I18" s="22" t="s">
        <v>307</v>
      </c>
      <c r="J18" s="36" t="s">
        <v>345</v>
      </c>
    </row>
    <row r="19" ht="18.75" customHeight="1" spans="1:10">
      <c r="A19" s="208" t="s">
        <v>285</v>
      </c>
      <c r="B19" s="22" t="s">
        <v>346</v>
      </c>
      <c r="C19" s="22" t="s">
        <v>301</v>
      </c>
      <c r="D19" s="22" t="s">
        <v>302</v>
      </c>
      <c r="E19" s="36" t="s">
        <v>347</v>
      </c>
      <c r="F19" s="22" t="s">
        <v>327</v>
      </c>
      <c r="G19" s="36" t="s">
        <v>305</v>
      </c>
      <c r="H19" s="22" t="s">
        <v>348</v>
      </c>
      <c r="I19" s="22" t="s">
        <v>307</v>
      </c>
      <c r="J19" s="36" t="s">
        <v>349</v>
      </c>
    </row>
    <row r="20" ht="18.75" customHeight="1" spans="1:10">
      <c r="A20" s="208" t="s">
        <v>285</v>
      </c>
      <c r="B20" s="22" t="s">
        <v>350</v>
      </c>
      <c r="C20" s="22" t="s">
        <v>301</v>
      </c>
      <c r="D20" s="22" t="s">
        <v>330</v>
      </c>
      <c r="E20" s="36" t="s">
        <v>351</v>
      </c>
      <c r="F20" s="22" t="s">
        <v>304</v>
      </c>
      <c r="G20" s="36" t="s">
        <v>318</v>
      </c>
      <c r="H20" s="22" t="s">
        <v>319</v>
      </c>
      <c r="I20" s="22" t="s">
        <v>307</v>
      </c>
      <c r="J20" s="36" t="s">
        <v>352</v>
      </c>
    </row>
    <row r="21" ht="18.75" customHeight="1" spans="1:10">
      <c r="A21" s="208" t="s">
        <v>285</v>
      </c>
      <c r="B21" s="22" t="s">
        <v>350</v>
      </c>
      <c r="C21" s="22" t="s">
        <v>301</v>
      </c>
      <c r="D21" s="22" t="s">
        <v>335</v>
      </c>
      <c r="E21" s="36" t="s">
        <v>353</v>
      </c>
      <c r="F21" s="22" t="s">
        <v>337</v>
      </c>
      <c r="G21" s="36" t="s">
        <v>354</v>
      </c>
      <c r="H21" s="22" t="s">
        <v>355</v>
      </c>
      <c r="I21" s="22" t="s">
        <v>307</v>
      </c>
      <c r="J21" s="36" t="s">
        <v>356</v>
      </c>
    </row>
    <row r="22" ht="18.75" customHeight="1" spans="1:10">
      <c r="A22" s="208" t="s">
        <v>285</v>
      </c>
      <c r="B22" s="22" t="s">
        <v>350</v>
      </c>
      <c r="C22" s="22" t="s">
        <v>301</v>
      </c>
      <c r="D22" s="22" t="s">
        <v>310</v>
      </c>
      <c r="E22" s="36" t="s">
        <v>311</v>
      </c>
      <c r="F22" s="22" t="s">
        <v>337</v>
      </c>
      <c r="G22" s="36" t="s">
        <v>357</v>
      </c>
      <c r="H22" s="22" t="s">
        <v>358</v>
      </c>
      <c r="I22" s="22" t="s">
        <v>307</v>
      </c>
      <c r="J22" s="36" t="s">
        <v>314</v>
      </c>
    </row>
    <row r="23" ht="18.75" customHeight="1" spans="1:10">
      <c r="A23" s="208" t="s">
        <v>285</v>
      </c>
      <c r="B23" s="22" t="s">
        <v>350</v>
      </c>
      <c r="C23" s="22" t="s">
        <v>315</v>
      </c>
      <c r="D23" s="22" t="s">
        <v>341</v>
      </c>
      <c r="E23" s="36" t="s">
        <v>359</v>
      </c>
      <c r="F23" s="22" t="s">
        <v>304</v>
      </c>
      <c r="G23" s="36" t="s">
        <v>318</v>
      </c>
      <c r="H23" s="22" t="s">
        <v>319</v>
      </c>
      <c r="I23" s="22" t="s">
        <v>307</v>
      </c>
      <c r="J23" s="36" t="s">
        <v>360</v>
      </c>
    </row>
    <row r="24" ht="18.75" customHeight="1" spans="1:10">
      <c r="A24" s="208" t="s">
        <v>285</v>
      </c>
      <c r="B24" s="22" t="s">
        <v>350</v>
      </c>
      <c r="C24" s="22" t="s">
        <v>321</v>
      </c>
      <c r="D24" s="22" t="s">
        <v>322</v>
      </c>
      <c r="E24" s="36" t="s">
        <v>322</v>
      </c>
      <c r="F24" s="22" t="s">
        <v>304</v>
      </c>
      <c r="G24" s="36" t="s">
        <v>318</v>
      </c>
      <c r="H24" s="22" t="s">
        <v>319</v>
      </c>
      <c r="I24" s="22" t="s">
        <v>307</v>
      </c>
      <c r="J24" s="36" t="s">
        <v>361</v>
      </c>
    </row>
    <row r="25" ht="18.75" customHeight="1" spans="1:10">
      <c r="A25" s="208" t="s">
        <v>278</v>
      </c>
      <c r="B25" s="22" t="s">
        <v>362</v>
      </c>
      <c r="C25" s="22" t="s">
        <v>301</v>
      </c>
      <c r="D25" s="22" t="s">
        <v>302</v>
      </c>
      <c r="E25" s="36" t="s">
        <v>363</v>
      </c>
      <c r="F25" s="22" t="s">
        <v>304</v>
      </c>
      <c r="G25" s="36" t="s">
        <v>142</v>
      </c>
      <c r="H25" s="22" t="s">
        <v>364</v>
      </c>
      <c r="I25" s="22" t="s">
        <v>307</v>
      </c>
      <c r="J25" s="36" t="s">
        <v>365</v>
      </c>
    </row>
    <row r="26" ht="18.75" customHeight="1" spans="1:10">
      <c r="A26" s="208" t="s">
        <v>278</v>
      </c>
      <c r="B26" s="22" t="s">
        <v>362</v>
      </c>
      <c r="C26" s="22" t="s">
        <v>301</v>
      </c>
      <c r="D26" s="22" t="s">
        <v>330</v>
      </c>
      <c r="E26" s="36" t="s">
        <v>366</v>
      </c>
      <c r="F26" s="22" t="s">
        <v>304</v>
      </c>
      <c r="G26" s="36" t="s">
        <v>318</v>
      </c>
      <c r="H26" s="22" t="s">
        <v>319</v>
      </c>
      <c r="I26" s="22" t="s">
        <v>307</v>
      </c>
      <c r="J26" s="36" t="s">
        <v>367</v>
      </c>
    </row>
    <row r="27" ht="18.75" customHeight="1" spans="1:10">
      <c r="A27" s="208" t="s">
        <v>278</v>
      </c>
      <c r="B27" s="22" t="s">
        <v>362</v>
      </c>
      <c r="C27" s="22" t="s">
        <v>301</v>
      </c>
      <c r="D27" s="22" t="s">
        <v>335</v>
      </c>
      <c r="E27" s="36" t="s">
        <v>368</v>
      </c>
      <c r="F27" s="22" t="s">
        <v>304</v>
      </c>
      <c r="G27" s="36" t="s">
        <v>318</v>
      </c>
      <c r="H27" s="22" t="s">
        <v>319</v>
      </c>
      <c r="I27" s="22" t="s">
        <v>307</v>
      </c>
      <c r="J27" s="36" t="s">
        <v>369</v>
      </c>
    </row>
    <row r="28" ht="18.75" customHeight="1" spans="1:10">
      <c r="A28" s="208" t="s">
        <v>278</v>
      </c>
      <c r="B28" s="22" t="s">
        <v>362</v>
      </c>
      <c r="C28" s="22" t="s">
        <v>301</v>
      </c>
      <c r="D28" s="22" t="s">
        <v>310</v>
      </c>
      <c r="E28" s="36" t="s">
        <v>311</v>
      </c>
      <c r="F28" s="22" t="s">
        <v>337</v>
      </c>
      <c r="G28" s="36" t="s">
        <v>370</v>
      </c>
      <c r="H28" s="22" t="s">
        <v>358</v>
      </c>
      <c r="I28" s="22" t="s">
        <v>307</v>
      </c>
      <c r="J28" s="36" t="s">
        <v>371</v>
      </c>
    </row>
    <row r="29" ht="18.75" customHeight="1" spans="1:10">
      <c r="A29" s="208" t="s">
        <v>278</v>
      </c>
      <c r="B29" s="22" t="s">
        <v>362</v>
      </c>
      <c r="C29" s="22" t="s">
        <v>315</v>
      </c>
      <c r="D29" s="22" t="s">
        <v>316</v>
      </c>
      <c r="E29" s="36" t="s">
        <v>372</v>
      </c>
      <c r="F29" s="22" t="s">
        <v>304</v>
      </c>
      <c r="G29" s="36" t="s">
        <v>318</v>
      </c>
      <c r="H29" s="22" t="s">
        <v>319</v>
      </c>
      <c r="I29" s="22" t="s">
        <v>307</v>
      </c>
      <c r="J29" s="36" t="s">
        <v>373</v>
      </c>
    </row>
    <row r="30" ht="18.75" customHeight="1" spans="1:10">
      <c r="A30" s="208" t="s">
        <v>278</v>
      </c>
      <c r="B30" s="22" t="s">
        <v>362</v>
      </c>
      <c r="C30" s="22" t="s">
        <v>321</v>
      </c>
      <c r="D30" s="22" t="s">
        <v>322</v>
      </c>
      <c r="E30" s="36" t="s">
        <v>374</v>
      </c>
      <c r="F30" s="22" t="s">
        <v>304</v>
      </c>
      <c r="G30" s="36" t="s">
        <v>318</v>
      </c>
      <c r="H30" s="22" t="s">
        <v>319</v>
      </c>
      <c r="I30" s="22" t="s">
        <v>307</v>
      </c>
      <c r="J30" s="36" t="s">
        <v>375</v>
      </c>
    </row>
    <row r="31" ht="18.75" customHeight="1" spans="1:10">
      <c r="A31" s="208" t="s">
        <v>283</v>
      </c>
      <c r="B31" s="22" t="s">
        <v>376</v>
      </c>
      <c r="C31" s="22" t="s">
        <v>301</v>
      </c>
      <c r="D31" s="22" t="s">
        <v>302</v>
      </c>
      <c r="E31" s="36" t="s">
        <v>377</v>
      </c>
      <c r="F31" s="22" t="s">
        <v>327</v>
      </c>
      <c r="G31" s="36" t="s">
        <v>378</v>
      </c>
      <c r="H31" s="22" t="s">
        <v>379</v>
      </c>
      <c r="I31" s="22" t="s">
        <v>307</v>
      </c>
      <c r="J31" s="36" t="s">
        <v>380</v>
      </c>
    </row>
    <row r="32" ht="18.75" customHeight="1" spans="1:10">
      <c r="A32" s="208" t="s">
        <v>283</v>
      </c>
      <c r="B32" s="22" t="s">
        <v>376</v>
      </c>
      <c r="C32" s="22" t="s">
        <v>301</v>
      </c>
      <c r="D32" s="22" t="s">
        <v>330</v>
      </c>
      <c r="E32" s="36" t="s">
        <v>381</v>
      </c>
      <c r="F32" s="22" t="s">
        <v>304</v>
      </c>
      <c r="G32" s="36" t="s">
        <v>382</v>
      </c>
      <c r="H32" s="22"/>
      <c r="I32" s="22" t="s">
        <v>333</v>
      </c>
      <c r="J32" s="36" t="s">
        <v>383</v>
      </c>
    </row>
    <row r="33" ht="18.75" customHeight="1" spans="1:10">
      <c r="A33" s="208" t="s">
        <v>283</v>
      </c>
      <c r="B33" s="22" t="s">
        <v>376</v>
      </c>
      <c r="C33" s="22" t="s">
        <v>301</v>
      </c>
      <c r="D33" s="22" t="s">
        <v>335</v>
      </c>
      <c r="E33" s="36" t="s">
        <v>384</v>
      </c>
      <c r="F33" s="22" t="s">
        <v>304</v>
      </c>
      <c r="G33" s="36" t="s">
        <v>142</v>
      </c>
      <c r="H33" s="22" t="s">
        <v>338</v>
      </c>
      <c r="I33" s="22" t="s">
        <v>307</v>
      </c>
      <c r="J33" s="36" t="s">
        <v>385</v>
      </c>
    </row>
    <row r="34" ht="18.75" customHeight="1" spans="1:10">
      <c r="A34" s="208" t="s">
        <v>283</v>
      </c>
      <c r="B34" s="22" t="s">
        <v>376</v>
      </c>
      <c r="C34" s="22" t="s">
        <v>301</v>
      </c>
      <c r="D34" s="22" t="s">
        <v>310</v>
      </c>
      <c r="E34" s="36" t="s">
        <v>311</v>
      </c>
      <c r="F34" s="22" t="s">
        <v>337</v>
      </c>
      <c r="G34" s="36" t="s">
        <v>386</v>
      </c>
      <c r="H34" s="22" t="s">
        <v>313</v>
      </c>
      <c r="I34" s="22" t="s">
        <v>307</v>
      </c>
      <c r="J34" s="36" t="s">
        <v>387</v>
      </c>
    </row>
    <row r="35" ht="18.75" customHeight="1" spans="1:10">
      <c r="A35" s="208" t="s">
        <v>283</v>
      </c>
      <c r="B35" s="22" t="s">
        <v>376</v>
      </c>
      <c r="C35" s="22" t="s">
        <v>315</v>
      </c>
      <c r="D35" s="22" t="s">
        <v>316</v>
      </c>
      <c r="E35" s="36" t="s">
        <v>388</v>
      </c>
      <c r="F35" s="22" t="s">
        <v>327</v>
      </c>
      <c r="G35" s="36" t="s">
        <v>389</v>
      </c>
      <c r="H35" s="22" t="s">
        <v>306</v>
      </c>
      <c r="I35" s="22" t="s">
        <v>307</v>
      </c>
      <c r="J35" s="36" t="s">
        <v>390</v>
      </c>
    </row>
    <row r="36" ht="18.75" customHeight="1" spans="1:10">
      <c r="A36" s="208" t="s">
        <v>283</v>
      </c>
      <c r="B36" s="22" t="s">
        <v>376</v>
      </c>
      <c r="C36" s="22" t="s">
        <v>321</v>
      </c>
      <c r="D36" s="22" t="s">
        <v>322</v>
      </c>
      <c r="E36" s="36" t="s">
        <v>391</v>
      </c>
      <c r="F36" s="22" t="s">
        <v>304</v>
      </c>
      <c r="G36" s="36" t="s">
        <v>318</v>
      </c>
      <c r="H36" s="22" t="s">
        <v>319</v>
      </c>
      <c r="I36" s="22" t="s">
        <v>307</v>
      </c>
      <c r="J36" s="36" t="s">
        <v>392</v>
      </c>
    </row>
    <row r="37" ht="18.75" customHeight="1" spans="1:10">
      <c r="A37" s="208" t="s">
        <v>272</v>
      </c>
      <c r="B37" s="22" t="s">
        <v>393</v>
      </c>
      <c r="C37" s="22" t="s">
        <v>301</v>
      </c>
      <c r="D37" s="22" t="s">
        <v>302</v>
      </c>
      <c r="E37" s="36" t="s">
        <v>394</v>
      </c>
      <c r="F37" s="22" t="s">
        <v>327</v>
      </c>
      <c r="G37" s="36" t="s">
        <v>395</v>
      </c>
      <c r="H37" s="22" t="s">
        <v>396</v>
      </c>
      <c r="I37" s="22" t="s">
        <v>307</v>
      </c>
      <c r="J37" s="36" t="s">
        <v>397</v>
      </c>
    </row>
    <row r="38" ht="18.75" customHeight="1" spans="1:10">
      <c r="A38" s="208" t="s">
        <v>272</v>
      </c>
      <c r="B38" s="22" t="s">
        <v>398</v>
      </c>
      <c r="C38" s="22" t="s">
        <v>301</v>
      </c>
      <c r="D38" s="22" t="s">
        <v>330</v>
      </c>
      <c r="E38" s="36" t="s">
        <v>399</v>
      </c>
      <c r="F38" s="22" t="s">
        <v>327</v>
      </c>
      <c r="G38" s="36" t="s">
        <v>318</v>
      </c>
      <c r="H38" s="22" t="s">
        <v>319</v>
      </c>
      <c r="I38" s="22" t="s">
        <v>307</v>
      </c>
      <c r="J38" s="36" t="s">
        <v>400</v>
      </c>
    </row>
    <row r="39" ht="18.75" customHeight="1" spans="1:10">
      <c r="A39" s="208" t="s">
        <v>272</v>
      </c>
      <c r="B39" s="22" t="s">
        <v>398</v>
      </c>
      <c r="C39" s="22" t="s">
        <v>301</v>
      </c>
      <c r="D39" s="22" t="s">
        <v>335</v>
      </c>
      <c r="E39" s="36" t="s">
        <v>353</v>
      </c>
      <c r="F39" s="22" t="s">
        <v>337</v>
      </c>
      <c r="G39" s="36" t="s">
        <v>401</v>
      </c>
      <c r="H39" s="22" t="s">
        <v>338</v>
      </c>
      <c r="I39" s="22" t="s">
        <v>307</v>
      </c>
      <c r="J39" s="36" t="s">
        <v>402</v>
      </c>
    </row>
    <row r="40" ht="18.75" customHeight="1" spans="1:10">
      <c r="A40" s="208" t="s">
        <v>272</v>
      </c>
      <c r="B40" s="22" t="s">
        <v>398</v>
      </c>
      <c r="C40" s="22" t="s">
        <v>301</v>
      </c>
      <c r="D40" s="22" t="s">
        <v>310</v>
      </c>
      <c r="E40" s="36" t="s">
        <v>311</v>
      </c>
      <c r="F40" s="22" t="s">
        <v>337</v>
      </c>
      <c r="G40" s="36" t="s">
        <v>403</v>
      </c>
      <c r="H40" s="22" t="s">
        <v>358</v>
      </c>
      <c r="I40" s="22" t="s">
        <v>307</v>
      </c>
      <c r="J40" s="36" t="s">
        <v>404</v>
      </c>
    </row>
    <row r="41" ht="18.75" customHeight="1" spans="1:10">
      <c r="A41" s="208" t="s">
        <v>272</v>
      </c>
      <c r="B41" s="22" t="s">
        <v>398</v>
      </c>
      <c r="C41" s="22" t="s">
        <v>315</v>
      </c>
      <c r="D41" s="22" t="s">
        <v>316</v>
      </c>
      <c r="E41" s="36" t="s">
        <v>405</v>
      </c>
      <c r="F41" s="22" t="s">
        <v>327</v>
      </c>
      <c r="G41" s="36" t="s">
        <v>389</v>
      </c>
      <c r="H41" s="22" t="s">
        <v>306</v>
      </c>
      <c r="I41" s="22" t="s">
        <v>307</v>
      </c>
      <c r="J41" s="36" t="s">
        <v>406</v>
      </c>
    </row>
    <row r="42" ht="18.75" customHeight="1" spans="1:10">
      <c r="A42" s="208" t="s">
        <v>272</v>
      </c>
      <c r="B42" s="22" t="s">
        <v>398</v>
      </c>
      <c r="C42" s="22" t="s">
        <v>321</v>
      </c>
      <c r="D42" s="22" t="s">
        <v>322</v>
      </c>
      <c r="E42" s="36" t="s">
        <v>322</v>
      </c>
      <c r="F42" s="22" t="s">
        <v>327</v>
      </c>
      <c r="G42" s="36" t="s">
        <v>318</v>
      </c>
      <c r="H42" s="22" t="s">
        <v>319</v>
      </c>
      <c r="I42" s="22" t="s">
        <v>307</v>
      </c>
      <c r="J42" s="36" t="s">
        <v>407</v>
      </c>
    </row>
    <row r="43" ht="18.75" customHeight="1" spans="1:10">
      <c r="A43" s="208" t="s">
        <v>275</v>
      </c>
      <c r="B43" s="22" t="s">
        <v>408</v>
      </c>
      <c r="C43" s="22" t="s">
        <v>301</v>
      </c>
      <c r="D43" s="22" t="s">
        <v>302</v>
      </c>
      <c r="E43" s="36" t="s">
        <v>409</v>
      </c>
      <c r="F43" s="22" t="s">
        <v>327</v>
      </c>
      <c r="G43" s="36" t="s">
        <v>410</v>
      </c>
      <c r="H43" s="22" t="s">
        <v>411</v>
      </c>
      <c r="I43" s="22" t="s">
        <v>307</v>
      </c>
      <c r="J43" s="36" t="s">
        <v>412</v>
      </c>
    </row>
    <row r="44" ht="18.75" customHeight="1" spans="1:10">
      <c r="A44" s="208" t="s">
        <v>275</v>
      </c>
      <c r="B44" s="22" t="s">
        <v>408</v>
      </c>
      <c r="C44" s="22" t="s">
        <v>301</v>
      </c>
      <c r="D44" s="22" t="s">
        <v>330</v>
      </c>
      <c r="E44" s="36" t="s">
        <v>413</v>
      </c>
      <c r="F44" s="22" t="s">
        <v>304</v>
      </c>
      <c r="G44" s="36" t="s">
        <v>318</v>
      </c>
      <c r="H44" s="22" t="s">
        <v>319</v>
      </c>
      <c r="I44" s="22" t="s">
        <v>307</v>
      </c>
      <c r="J44" s="36" t="s">
        <v>414</v>
      </c>
    </row>
    <row r="45" ht="18.75" customHeight="1" spans="1:10">
      <c r="A45" s="208" t="s">
        <v>275</v>
      </c>
      <c r="B45" s="22" t="s">
        <v>408</v>
      </c>
      <c r="C45" s="22" t="s">
        <v>301</v>
      </c>
      <c r="D45" s="22" t="s">
        <v>335</v>
      </c>
      <c r="E45" s="36" t="s">
        <v>353</v>
      </c>
      <c r="F45" s="22" t="s">
        <v>304</v>
      </c>
      <c r="G45" s="36" t="s">
        <v>401</v>
      </c>
      <c r="H45" s="22" t="s">
        <v>338</v>
      </c>
      <c r="I45" s="22" t="s">
        <v>307</v>
      </c>
      <c r="J45" s="36" t="s">
        <v>415</v>
      </c>
    </row>
    <row r="46" ht="18.75" customHeight="1" spans="1:10">
      <c r="A46" s="208" t="s">
        <v>275</v>
      </c>
      <c r="B46" s="22" t="s">
        <v>408</v>
      </c>
      <c r="C46" s="22" t="s">
        <v>301</v>
      </c>
      <c r="D46" s="22" t="s">
        <v>310</v>
      </c>
      <c r="E46" s="36" t="s">
        <v>311</v>
      </c>
      <c r="F46" s="22" t="s">
        <v>337</v>
      </c>
      <c r="G46" s="36" t="s">
        <v>416</v>
      </c>
      <c r="H46" s="22" t="s">
        <v>358</v>
      </c>
      <c r="I46" s="22" t="s">
        <v>307</v>
      </c>
      <c r="J46" s="36" t="s">
        <v>417</v>
      </c>
    </row>
    <row r="47" ht="18.75" customHeight="1" spans="1:10">
      <c r="A47" s="208" t="s">
        <v>275</v>
      </c>
      <c r="B47" s="22" t="s">
        <v>408</v>
      </c>
      <c r="C47" s="22" t="s">
        <v>315</v>
      </c>
      <c r="D47" s="22" t="s">
        <v>316</v>
      </c>
      <c r="E47" s="36" t="s">
        <v>418</v>
      </c>
      <c r="F47" s="22" t="s">
        <v>327</v>
      </c>
      <c r="G47" s="36" t="s">
        <v>389</v>
      </c>
      <c r="H47" s="22" t="s">
        <v>306</v>
      </c>
      <c r="I47" s="22" t="s">
        <v>307</v>
      </c>
      <c r="J47" s="36" t="s">
        <v>419</v>
      </c>
    </row>
    <row r="48" ht="18.75" customHeight="1" spans="1:10">
      <c r="A48" s="208" t="s">
        <v>275</v>
      </c>
      <c r="B48" s="22" t="s">
        <v>408</v>
      </c>
      <c r="C48" s="22" t="s">
        <v>321</v>
      </c>
      <c r="D48" s="22" t="s">
        <v>322</v>
      </c>
      <c r="E48" s="36" t="s">
        <v>322</v>
      </c>
      <c r="F48" s="22" t="s">
        <v>304</v>
      </c>
      <c r="G48" s="36" t="s">
        <v>318</v>
      </c>
      <c r="H48" s="22" t="s">
        <v>319</v>
      </c>
      <c r="I48" s="22" t="s">
        <v>307</v>
      </c>
      <c r="J48" s="36" t="s">
        <v>420</v>
      </c>
    </row>
  </sheetData>
  <mergeCells count="16">
    <mergeCell ref="A3:J3"/>
    <mergeCell ref="A4:H4"/>
    <mergeCell ref="A9:A12"/>
    <mergeCell ref="A13:A18"/>
    <mergeCell ref="A19:A24"/>
    <mergeCell ref="A25:A30"/>
    <mergeCell ref="A31:A36"/>
    <mergeCell ref="A37:A42"/>
    <mergeCell ref="A43:A48"/>
    <mergeCell ref="B9:B12"/>
    <mergeCell ref="B13:B18"/>
    <mergeCell ref="B19:B24"/>
    <mergeCell ref="B25:B30"/>
    <mergeCell ref="B31:B36"/>
    <mergeCell ref="B37:B42"/>
    <mergeCell ref="B43:B4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3"/>
  <sheetViews>
    <sheetView showZeros="0" tabSelected="1" workbookViewId="0">
      <pane ySplit="1" topLeftCell="A2" activePane="bottomLeft" state="frozen"/>
      <selection/>
      <selection pane="bottomLeft" activeCell="K15" sqref="K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1" t="s">
        <v>421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422</v>
      </c>
      <c r="C3" s="105"/>
      <c r="D3" s="106"/>
      <c r="E3" s="106"/>
      <c r="F3" s="106"/>
    </row>
    <row r="4" ht="18.75" customHeight="1" spans="1:6">
      <c r="A4" s="8" t="str">
        <f>"单位名称："&amp;"耿马傣族佤族自治县档案馆"</f>
        <v>单位名称：耿马傣族佤族自治县档案馆</v>
      </c>
      <c r="B4" s="8" t="s">
        <v>423</v>
      </c>
      <c r="C4" s="100"/>
      <c r="D4" s="102"/>
      <c r="E4" s="102"/>
      <c r="F4" s="41" t="s">
        <v>1</v>
      </c>
    </row>
    <row r="5" ht="18.75" customHeight="1" spans="1:6">
      <c r="A5" s="107" t="s">
        <v>170</v>
      </c>
      <c r="B5" s="108" t="s">
        <v>71</v>
      </c>
      <c r="C5" s="109" t="s">
        <v>72</v>
      </c>
      <c r="D5" s="14" t="s">
        <v>424</v>
      </c>
      <c r="E5" s="14"/>
      <c r="F5" s="15"/>
    </row>
    <row r="6" ht="18.75" customHeight="1" spans="1:6">
      <c r="A6" s="110"/>
      <c r="B6" s="111"/>
      <c r="C6" s="96"/>
      <c r="D6" s="95" t="s">
        <v>53</v>
      </c>
      <c r="E6" s="95" t="s">
        <v>73</v>
      </c>
      <c r="F6" s="95" t="s">
        <v>74</v>
      </c>
    </row>
    <row r="7" ht="18.75" customHeight="1" spans="1:6">
      <c r="A7" s="110">
        <v>1</v>
      </c>
      <c r="B7" s="112" t="s">
        <v>143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101</v>
      </c>
      <c r="B10" s="115" t="s">
        <v>101</v>
      </c>
      <c r="C10" s="116" t="s">
        <v>101</v>
      </c>
      <c r="D10" s="24"/>
      <c r="E10" s="24"/>
      <c r="F10" s="24"/>
    </row>
    <row r="11" ht="28" customHeight="1" spans="1:1">
      <c r="A11" s="39"/>
    </row>
    <row r="13" customHeight="1" spans="1:1">
      <c r="A13" s="39" t="s">
        <v>425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O2" s="40"/>
      <c r="P2" s="40"/>
      <c r="Q2" s="41" t="s">
        <v>426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"单位名称："&amp;"耿马傣族佤族自治县档案馆"</f>
        <v>单位名称：耿马傣族佤族自治县档案馆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162</v>
      </c>
    </row>
    <row r="5" ht="18.75" customHeight="1" spans="1:17">
      <c r="A5" s="12" t="s">
        <v>427</v>
      </c>
      <c r="B5" s="73" t="s">
        <v>428</v>
      </c>
      <c r="C5" s="73" t="s">
        <v>429</v>
      </c>
      <c r="D5" s="73" t="s">
        <v>430</v>
      </c>
      <c r="E5" s="73" t="s">
        <v>431</v>
      </c>
      <c r="F5" s="73" t="s">
        <v>432</v>
      </c>
      <c r="G5" s="46" t="s">
        <v>177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53</v>
      </c>
      <c r="H6" s="76" t="s">
        <v>56</v>
      </c>
      <c r="I6" s="76" t="s">
        <v>433</v>
      </c>
      <c r="J6" s="76" t="s">
        <v>434</v>
      </c>
      <c r="K6" s="77" t="s">
        <v>435</v>
      </c>
      <c r="L6" s="90" t="s">
        <v>76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55</v>
      </c>
      <c r="I7" s="78"/>
      <c r="J7" s="78"/>
      <c r="K7" s="79"/>
      <c r="L7" s="78" t="s">
        <v>55</v>
      </c>
      <c r="M7" s="78" t="s">
        <v>62</v>
      </c>
      <c r="N7" s="78" t="s">
        <v>185</v>
      </c>
      <c r="O7" s="93" t="s">
        <v>64</v>
      </c>
      <c r="P7" s="79" t="s">
        <v>65</v>
      </c>
      <c r="Q7" s="78" t="s">
        <v>66</v>
      </c>
    </row>
    <row r="8" ht="18.75" customHeight="1" spans="1:17">
      <c r="A8" s="3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68</v>
      </c>
      <c r="B9" s="82"/>
      <c r="C9" s="82"/>
      <c r="D9" s="82"/>
      <c r="E9" s="97"/>
      <c r="F9" s="24">
        <v>8250</v>
      </c>
      <c r="G9" s="24">
        <v>8250</v>
      </c>
      <c r="H9" s="24">
        <v>8250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68</v>
      </c>
      <c r="B10" s="82"/>
      <c r="C10" s="82"/>
      <c r="D10" s="82"/>
      <c r="E10" s="99"/>
      <c r="F10" s="24">
        <v>8250</v>
      </c>
      <c r="G10" s="24">
        <v>8250</v>
      </c>
      <c r="H10" s="24">
        <v>8250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28" customHeight="1" spans="1:17">
      <c r="A11" s="81"/>
      <c r="B11" s="82" t="s">
        <v>436</v>
      </c>
      <c r="C11" s="82" t="s">
        <v>436</v>
      </c>
      <c r="D11" s="82" t="s">
        <v>437</v>
      </c>
      <c r="E11" s="99">
        <v>50</v>
      </c>
      <c r="F11" s="24">
        <v>8250</v>
      </c>
      <c r="G11" s="24">
        <v>8250</v>
      </c>
      <c r="H11" s="24">
        <v>8250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101</v>
      </c>
      <c r="B12" s="85"/>
      <c r="C12" s="85"/>
      <c r="D12" s="85"/>
      <c r="E12" s="97"/>
      <c r="F12" s="24">
        <v>8250</v>
      </c>
      <c r="G12" s="24">
        <v>8250</v>
      </c>
      <c r="H12" s="24">
        <v>8250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4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438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"单位名称："&amp;"耿马傣族佤族自治县档案馆"</f>
        <v>单位名称：耿马傣族佤族自治县档案馆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162</v>
      </c>
    </row>
    <row r="5" ht="18.75" customHeight="1" spans="1:14">
      <c r="A5" s="12" t="s">
        <v>427</v>
      </c>
      <c r="B5" s="73" t="s">
        <v>439</v>
      </c>
      <c r="C5" s="74" t="s">
        <v>440</v>
      </c>
      <c r="D5" s="46" t="s">
        <v>177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53</v>
      </c>
      <c r="E6" s="76" t="s">
        <v>56</v>
      </c>
      <c r="F6" s="76" t="s">
        <v>433</v>
      </c>
      <c r="G6" s="76" t="s">
        <v>434</v>
      </c>
      <c r="H6" s="77" t="s">
        <v>435</v>
      </c>
      <c r="I6" s="90" t="s">
        <v>76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55</v>
      </c>
      <c r="J7" s="78" t="s">
        <v>62</v>
      </c>
      <c r="K7" s="78" t="s">
        <v>185</v>
      </c>
      <c r="L7" s="93" t="s">
        <v>64</v>
      </c>
      <c r="M7" s="79" t="s">
        <v>65</v>
      </c>
      <c r="N7" s="78" t="s">
        <v>66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28" customHeight="1" spans="1:14">
      <c r="A11" s="84"/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4" customHeight="1" spans="1:1">
      <c r="A14" s="39" t="s">
        <v>441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2"/>
      <c r="B2" s="32"/>
      <c r="C2" s="32"/>
      <c r="D2" s="58"/>
      <c r="G2" s="40"/>
      <c r="H2" s="40"/>
      <c r="I2" s="40" t="s">
        <v>442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"单位名称："&amp;"耿马傣族佤族自治县档案馆"</f>
        <v>单位名称：耿马傣族佤族自治县档案馆</v>
      </c>
      <c r="B4" s="61"/>
      <c r="C4" s="61"/>
      <c r="D4" s="62"/>
      <c r="E4" s="63"/>
      <c r="G4" s="64"/>
      <c r="H4" s="64"/>
      <c r="I4" s="40" t="s">
        <v>162</v>
      </c>
    </row>
    <row r="5" ht="18.75" customHeight="1" spans="1:9">
      <c r="A5" s="33" t="s">
        <v>443</v>
      </c>
      <c r="B5" s="13" t="s">
        <v>177</v>
      </c>
      <c r="C5" s="14"/>
      <c r="D5" s="14"/>
      <c r="E5" s="13" t="s">
        <v>444</v>
      </c>
      <c r="F5" s="14"/>
      <c r="G5" s="65"/>
      <c r="H5" s="65"/>
      <c r="I5" s="15"/>
    </row>
    <row r="6" ht="18.75" customHeight="1" spans="1:9">
      <c r="A6" s="35"/>
      <c r="B6" s="34" t="s">
        <v>53</v>
      </c>
      <c r="C6" s="12" t="s">
        <v>56</v>
      </c>
      <c r="D6" s="66" t="s">
        <v>445</v>
      </c>
      <c r="E6" s="67" t="s">
        <v>446</v>
      </c>
      <c r="F6" s="67" t="s">
        <v>446</v>
      </c>
      <c r="G6" s="67" t="s">
        <v>446</v>
      </c>
      <c r="H6" s="67" t="s">
        <v>446</v>
      </c>
      <c r="I6" s="67" t="s">
        <v>446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6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6"/>
      <c r="B9" s="24"/>
      <c r="C9" s="24"/>
      <c r="D9" s="24"/>
      <c r="E9" s="24"/>
      <c r="F9" s="24"/>
      <c r="G9" s="24"/>
      <c r="H9" s="24"/>
      <c r="I9" s="24"/>
    </row>
    <row r="11" ht="28" customHeight="1" spans="1:1">
      <c r="A11" s="39"/>
    </row>
    <row r="12" customHeight="1" spans="1:1">
      <c r="A12" s="39" t="s">
        <v>447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448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"单位名称："&amp;"耿马傣族佤族自治县档案馆"</f>
        <v>单位名称：耿马傣族佤族自治县档案馆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290</v>
      </c>
      <c r="B5" s="48" t="s">
        <v>291</v>
      </c>
      <c r="C5" s="48" t="s">
        <v>292</v>
      </c>
      <c r="D5" s="48" t="s">
        <v>293</v>
      </c>
      <c r="E5" s="48" t="s">
        <v>294</v>
      </c>
      <c r="F5" s="54" t="s">
        <v>295</v>
      </c>
      <c r="G5" s="48" t="s">
        <v>296</v>
      </c>
      <c r="H5" s="54" t="s">
        <v>297</v>
      </c>
      <c r="I5" s="54" t="s">
        <v>298</v>
      </c>
      <c r="J5" s="48" t="s">
        <v>299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11" ht="28" customHeight="1" spans="1:1">
      <c r="A11" s="39" t="s">
        <v>447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449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"单位名称："&amp;"耿马傣族佤族自治县档案馆"</f>
        <v>单位名称：耿马傣族佤族自治县档案馆</v>
      </c>
      <c r="B4" s="9"/>
      <c r="C4" s="4"/>
      <c r="H4" s="44" t="s">
        <v>162</v>
      </c>
    </row>
    <row r="5" ht="18.75" customHeight="1" spans="1:8">
      <c r="A5" s="12" t="s">
        <v>170</v>
      </c>
      <c r="B5" s="12" t="s">
        <v>450</v>
      </c>
      <c r="C5" s="12" t="s">
        <v>451</v>
      </c>
      <c r="D5" s="12" t="s">
        <v>452</v>
      </c>
      <c r="E5" s="12" t="s">
        <v>453</v>
      </c>
      <c r="F5" s="45" t="s">
        <v>454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431</v>
      </c>
      <c r="G6" s="48" t="s">
        <v>455</v>
      </c>
      <c r="H6" s="48" t="s">
        <v>456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6"/>
      <c r="D8" s="36"/>
      <c r="E8" s="36"/>
      <c r="F8" s="50"/>
      <c r="G8" s="24"/>
      <c r="H8" s="24"/>
    </row>
    <row r="9" ht="18.75" customHeight="1" spans="1:8">
      <c r="A9" s="28" t="s">
        <v>53</v>
      </c>
      <c r="B9" s="51"/>
      <c r="C9" s="51"/>
      <c r="D9" s="51"/>
      <c r="E9" s="52"/>
      <c r="F9" s="50"/>
      <c r="G9" s="24"/>
      <c r="H9" s="24"/>
    </row>
    <row r="11" ht="28" customHeight="1" spans="1:1">
      <c r="A11" s="39"/>
    </row>
    <row r="12" customHeight="1" spans="1:1">
      <c r="A12" s="39" t="s">
        <v>457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1"/>
      <c r="E2" s="31"/>
      <c r="F2" s="31"/>
      <c r="G2" s="31"/>
      <c r="H2" s="32"/>
      <c r="I2" s="32"/>
      <c r="J2" s="32"/>
      <c r="K2" s="40" t="s">
        <v>458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"单位名称："&amp;"耿马傣族佤族自治县档案馆"</f>
        <v>单位名称：耿马傣族佤族自治县档案馆</v>
      </c>
      <c r="B4" s="9"/>
      <c r="C4" s="9"/>
      <c r="D4" s="9"/>
      <c r="E4" s="9"/>
      <c r="F4" s="9"/>
      <c r="G4" s="9"/>
      <c r="H4" s="10"/>
      <c r="I4" s="10"/>
      <c r="J4" s="10"/>
      <c r="K4" s="5" t="s">
        <v>162</v>
      </c>
    </row>
    <row r="5" ht="18.75" customHeight="1" spans="1:11">
      <c r="A5" s="11" t="s">
        <v>264</v>
      </c>
      <c r="B5" s="11" t="s">
        <v>172</v>
      </c>
      <c r="C5" s="11" t="s">
        <v>265</v>
      </c>
      <c r="D5" s="12" t="s">
        <v>173</v>
      </c>
      <c r="E5" s="12" t="s">
        <v>174</v>
      </c>
      <c r="F5" s="12" t="s">
        <v>266</v>
      </c>
      <c r="G5" s="12" t="s">
        <v>267</v>
      </c>
      <c r="H5" s="33" t="s">
        <v>53</v>
      </c>
      <c r="I5" s="13" t="s">
        <v>459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4"/>
      <c r="I6" s="12" t="s">
        <v>56</v>
      </c>
      <c r="J6" s="12" t="s">
        <v>57</v>
      </c>
      <c r="K6" s="12" t="s">
        <v>58</v>
      </c>
    </row>
    <row r="7" ht="18.75" customHeight="1" spans="1:11">
      <c r="A7" s="18"/>
      <c r="B7" s="18"/>
      <c r="C7" s="18"/>
      <c r="D7" s="19"/>
      <c r="E7" s="19"/>
      <c r="F7" s="19"/>
      <c r="G7" s="19"/>
      <c r="H7" s="35"/>
      <c r="I7" s="19" t="s">
        <v>55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6"/>
      <c r="B9" s="22"/>
      <c r="C9" s="36"/>
      <c r="D9" s="36"/>
      <c r="E9" s="36"/>
      <c r="F9" s="36"/>
      <c r="G9" s="36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28" customHeight="1" spans="1:11">
      <c r="A11" s="28"/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4" customHeight="1" spans="1:1">
      <c r="A14" s="39" t="s">
        <v>460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F26" sqref="F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461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"单位名称："&amp;"耿马傣族佤族自治县档案馆"</f>
        <v>单位名称：耿马傣族佤族自治县档案馆</v>
      </c>
      <c r="B4" s="9"/>
      <c r="C4" s="9"/>
      <c r="D4" s="9"/>
      <c r="E4" s="10"/>
      <c r="F4" s="10"/>
      <c r="G4" s="5" t="s">
        <v>162</v>
      </c>
    </row>
    <row r="5" ht="18.75" customHeight="1" spans="1:7">
      <c r="A5" s="11" t="s">
        <v>265</v>
      </c>
      <c r="B5" s="11" t="s">
        <v>264</v>
      </c>
      <c r="C5" s="11" t="s">
        <v>172</v>
      </c>
      <c r="D5" s="12" t="s">
        <v>462</v>
      </c>
      <c r="E5" s="13" t="s">
        <v>56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55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68</v>
      </c>
      <c r="B9" s="23"/>
      <c r="C9" s="23"/>
      <c r="D9" s="22"/>
      <c r="E9" s="24">
        <v>1815800</v>
      </c>
      <c r="F9" s="24"/>
      <c r="G9" s="24"/>
    </row>
    <row r="10" ht="18.75" customHeight="1" spans="1:7">
      <c r="A10" s="25" t="s">
        <v>68</v>
      </c>
      <c r="B10" s="22"/>
      <c r="C10" s="22"/>
      <c r="D10" s="22"/>
      <c r="E10" s="24">
        <v>1815800</v>
      </c>
      <c r="F10" s="24"/>
      <c r="G10" s="24"/>
    </row>
    <row r="11" ht="28" customHeight="1" spans="1:7">
      <c r="A11" s="26"/>
      <c r="B11" s="22" t="s">
        <v>463</v>
      </c>
      <c r="C11" s="22" t="s">
        <v>275</v>
      </c>
      <c r="D11" s="22" t="s">
        <v>464</v>
      </c>
      <c r="E11" s="24">
        <v>50000</v>
      </c>
      <c r="F11" s="24"/>
      <c r="G11" s="24"/>
    </row>
    <row r="12" ht="18.75" customHeight="1" spans="1:7">
      <c r="A12" s="27"/>
      <c r="B12" s="22" t="s">
        <v>465</v>
      </c>
      <c r="C12" s="22" t="s">
        <v>278</v>
      </c>
      <c r="D12" s="22" t="s">
        <v>464</v>
      </c>
      <c r="E12" s="24">
        <v>1000000</v>
      </c>
      <c r="F12" s="24"/>
      <c r="G12" s="24"/>
    </row>
    <row r="13" ht="18.75" customHeight="1" spans="1:7">
      <c r="A13" s="27"/>
      <c r="B13" s="22" t="s">
        <v>465</v>
      </c>
      <c r="C13" s="22" t="s">
        <v>283</v>
      </c>
      <c r="D13" s="22" t="s">
        <v>464</v>
      </c>
      <c r="E13" s="24">
        <v>50000</v>
      </c>
      <c r="F13" s="24"/>
      <c r="G13" s="24"/>
    </row>
    <row r="14" ht="18.75" customHeight="1" spans="1:7">
      <c r="A14" s="27"/>
      <c r="B14" s="22" t="s">
        <v>465</v>
      </c>
      <c r="C14" s="22" t="s">
        <v>272</v>
      </c>
      <c r="D14" s="22" t="s">
        <v>464</v>
      </c>
      <c r="E14" s="24">
        <v>200000</v>
      </c>
      <c r="F14" s="24"/>
      <c r="G14" s="24"/>
    </row>
    <row r="15" ht="18.75" customHeight="1" spans="1:7">
      <c r="A15" s="27"/>
      <c r="B15" s="22" t="s">
        <v>465</v>
      </c>
      <c r="C15" s="22" t="s">
        <v>285</v>
      </c>
      <c r="D15" s="22" t="s">
        <v>464</v>
      </c>
      <c r="E15" s="24">
        <v>515000</v>
      </c>
      <c r="F15" s="24"/>
      <c r="G15" s="24"/>
    </row>
    <row r="16" ht="18.75" customHeight="1" spans="1:7">
      <c r="A16" s="27"/>
      <c r="B16" s="22" t="s">
        <v>465</v>
      </c>
      <c r="C16" s="22" t="s">
        <v>270</v>
      </c>
      <c r="D16" s="22" t="s">
        <v>464</v>
      </c>
      <c r="E16" s="24">
        <v>800</v>
      </c>
      <c r="F16" s="24"/>
      <c r="G16" s="24"/>
    </row>
    <row r="17" ht="18.75" customHeight="1" spans="1:7">
      <c r="A17" s="28" t="s">
        <v>53</v>
      </c>
      <c r="B17" s="29" t="s">
        <v>466</v>
      </c>
      <c r="C17" s="29"/>
      <c r="D17" s="30"/>
      <c r="E17" s="24">
        <v>1815800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</cp:lastModifiedBy>
  <dcterms:created xsi:type="dcterms:W3CDTF">2025-02-05T01:21:00Z</dcterms:created>
  <dcterms:modified xsi:type="dcterms:W3CDTF">2025-02-06T07:16:11Z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F92E6DD5E07E42C499A32DA128E41AB8_12</vt:lpwstr>
  </property>
  <property fmtid="{D5CDD505-2E9C-101B-9397-08002B2CF9AE}" pid="3" name="KSOProductBuildVer">
    <vt:lpwstr>2052-12.1.0.19302</vt:lpwstr>
  </property>
</Properties>
</file>