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<sst xmlns="http://schemas.openxmlformats.org/spreadsheetml/2006/main" count="1540" uniqueCount="535">
  <si>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</si>
  <si>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</si>
  <si>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</si>
  <si>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</si>
  <si>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</si>
  <si>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</si>
  <si>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</si>
  <si>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</si>
  <si>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</si>
  <si>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</si>
  <si>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</si>
  <si>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</si>
  <si>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</si>
  <si>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</si>
  <si>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</si>
  <si>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</si>
  <si>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</si>
  <si>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</si>
  <si>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</si>
  <si>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</si>
  <si>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</si>
  <si>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</si>
  <si>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</si>
  <si>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</si>
  <si>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</si>
  <si>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</si>
  <si>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</si>
  <si>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</si>
  <si>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</si>
  <si>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</si>
  <si>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</si>
  <si>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</si>
  <si>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</si>
  <si>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</si>
  <si>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</si>
  <si>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</si>
  <si>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</si>
  <si>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</si>
  <si>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</si>
  <si>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</si>
  <si>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</si>
  <si>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</si>
  <si>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</si>
  <si>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</si>
  <si>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</si>
  <si>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</si>
  <si>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</si>
  <si>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</si>
  <si>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</si>
  <si>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</si>
  <si>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</si>
  <si>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</si>
  <si>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</si>
  <si>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</si>
  <si>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</si>
  <si>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</si>
  <si>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</si>
  <si>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</si>
  <si>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</si>
  <si>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</si>
  <si>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</si>
  <si>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</si>
  <si>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</si>
  <si>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</si>
  <si>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</si>
  <si>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</si>
  <si>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</si>
  <si>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</si>
  <si>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</si>
  <si>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200</t>
  </si>
  <si>
    <t>中国人民政治协商会议耿马傣族佤族自治县委员会办公室</t>
  </si>
  <si>
    <t>200001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</si>
  <si>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</si>
  <si>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</si>
  <si>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</si>
  <si>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</si>
  <si>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</si>
  <si>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</si>
  <si>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</si>
  <si>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</si>
  <si>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</si>
  <si>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</si>
  <si>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</si>
  <si>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</si>
  <si>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</si>
  <si>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</si>
  <si>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20102</t>
  </si>
  <si>
    <t>2010201</t>
  </si>
  <si>
    <t>2010202</t>
  </si>
  <si>
    <t>2010204</t>
  </si>
  <si>
    <t>2010205</t>
  </si>
  <si>
    <t>2010299</t>
  </si>
  <si>
    <t>208</t>
  </si>
  <si>
    <t>社会保障和就业支出</t>
  </si>
  <si>
    <t>20805</t>
  </si>
  <si>
    <t>2080501</t>
  </si>
  <si>
    <t>2080505</t>
  </si>
  <si>
    <t>20808</t>
  </si>
  <si>
    <t>2080801</t>
  </si>
  <si>
    <t>210</t>
  </si>
  <si>
    <t>卫生健康支出</t>
  </si>
  <si>
    <t>21011</t>
  </si>
  <si>
    <t>2101101</t>
  </si>
  <si>
    <t>2101199</t>
  </si>
  <si>
    <t>221</t>
  </si>
  <si>
    <t>住房保障支出</t>
  </si>
  <si>
    <t>22102</t>
  </si>
  <si>
    <t>2210201</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</si>
  <si>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</si>
  <si>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</si>
  <si>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</si>
  <si>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</si>
  <si>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</si>
  <si>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</si>
  <si>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</si>
  <si>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</si>
  <si>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</si>
  <si>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</si>
  <si>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</si>
  <si>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</si>
  <si>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</si>
  <si>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</si>
  <si>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</si>
  <si>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</si>
  <si>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</si>
  <si>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</si>
  <si>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</si>
  <si>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</si>
  <si>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</si>
  <si>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</si>
  <si>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</si>
  <si>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</si>
  <si>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</si>
  <si>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</si>
  <si>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</si>
  <si>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</si>
  <si>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</si>
  <si>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</si>
  <si>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</si>
  <si>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</si>
  <si>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</si>
  <si>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</si>
  <si>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</si>
  <si>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</si>
  <si>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</si>
  <si>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</si>
  <si>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</si>
  <si>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</si>
  <si>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</si>
  <si>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</si>
  <si>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</si>
  <si>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</si>
  <si>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</si>
  <si>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</si>
  <si>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</si>
  <si>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政协事务</t>
  </si>
  <si>
    <t>行政运行</t>
  </si>
  <si>
    <t>一般行政管理事务</t>
  </si>
  <si>
    <t>政协会议</t>
  </si>
  <si>
    <t>委员视察</t>
  </si>
  <si>
    <t>其他政协事务支出</t>
  </si>
  <si>
    <t>行政事业单位养老支出</t>
  </si>
  <si>
    <t>行政单位离退休</t>
  </si>
  <si>
    <t>机关事业单位基本养老保险缴费支出</t>
  </si>
  <si>
    <t>抚恤</t>
  </si>
  <si>
    <t>死亡抚恤</t>
  </si>
  <si>
    <t>行政事业单位医疗</t>
  </si>
  <si>
    <t>行政单位医疗</t>
  </si>
  <si>
    <t>其他行政事业单位医疗支出</t>
  </si>
  <si>
    <t>住房改革支出</t>
  </si>
  <si>
    <t>住房公积金</t>
  </si>
  <si>
    <t>预算03表</t>
  </si>
  <si>
    <t>单位：元</t>
  </si>
  <si>
    <t>资金性质</t>
  </si>
  <si>
    <t>“三公”经费合计</t>
  </si>
  <si>
    <t>因公出国（境）费</t>
  </si>
  <si>
    <t>公务用车购置及运行费</t>
  </si>
  <si>
    <t>公务接待费</t>
  </si>
  <si>
    <t>公务用车购置费</t>
  </si>
  <si>
    <t>公务用车运行费</t>
  </si>
  <si>
    <t>本级财力安排</t>
  </si>
  <si>
    <t>上级资金</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</si>
  <si>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</si>
  <si>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</si>
  <si>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</si>
  <si>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</si>
  <si>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</si>
  <si>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</si>
  <si>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</si>
  <si>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</si>
  <si>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</si>
  <si>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</si>
  <si>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</si>
  <si>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</si>
  <si>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</si>
  <si>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</si>
  <si>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</si>
  <si>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</si>
  <si>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</si>
  <si>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</si>
  <si>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</si>
  <si>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</si>
  <si>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530926210000000001769</t>
  </si>
  <si>
    <t>行政人员工资支出</t>
  </si>
  <si>
    <t>30101</t>
  </si>
  <si>
    <t>基本工资</t>
  </si>
  <si>
    <t>30102</t>
  </si>
  <si>
    <t>津贴补贴</t>
  </si>
  <si>
    <t>30103</t>
  </si>
  <si>
    <t>奖金</t>
  </si>
  <si>
    <t>530926231100001385698</t>
  </si>
  <si>
    <t>行政人员绩效考核奖励（2017年提高部分）</t>
  </si>
  <si>
    <t>530926210000000001770</t>
  </si>
  <si>
    <t>社会保障缴费</t>
  </si>
  <si>
    <t>30108</t>
  </si>
  <si>
    <t>机关事业单位基本养老保险缴费</t>
  </si>
  <si>
    <t>2080506</t>
  </si>
  <si>
    <t>机关事业单位职业年金缴费支出</t>
  </si>
  <si>
    <t>30109</t>
  </si>
  <si>
    <t>职业年金缴费</t>
  </si>
  <si>
    <t>30110</t>
  </si>
  <si>
    <t>职工基本医疗保险缴费</t>
  </si>
  <si>
    <t>2101102</t>
  </si>
  <si>
    <t>事业单位医疗</t>
  </si>
  <si>
    <t>2101103</t>
  </si>
  <si>
    <t>公务员医疗补助</t>
  </si>
  <si>
    <t>30111</t>
  </si>
  <si>
    <t>公务员医疗补助缴费</t>
  </si>
  <si>
    <t>30112</t>
  </si>
  <si>
    <t>其他社会保障缴费</t>
  </si>
  <si>
    <t>530926210000000001771</t>
  </si>
  <si>
    <t>30113</t>
  </si>
  <si>
    <t>530926210000000001777</t>
  </si>
  <si>
    <t>一般公用经费</t>
  </si>
  <si>
    <t>30201</t>
  </si>
  <si>
    <t>办公费</t>
  </si>
  <si>
    <t>30211</t>
  </si>
  <si>
    <t>差旅费</t>
  </si>
  <si>
    <t>530926241100002401381</t>
  </si>
  <si>
    <t>公务接待费（公用经费）</t>
  </si>
  <si>
    <t>30217</t>
  </si>
  <si>
    <t>30207</t>
  </si>
  <si>
    <t>邮电费</t>
  </si>
  <si>
    <t>30215</t>
  </si>
  <si>
    <t>会议费</t>
  </si>
  <si>
    <t>530926210000000001776</t>
  </si>
  <si>
    <t>工会经费</t>
  </si>
  <si>
    <t>30228</t>
  </si>
  <si>
    <t>530926210000000001774</t>
  </si>
  <si>
    <t>公务用车运行维护费</t>
  </si>
  <si>
    <t>30231</t>
  </si>
  <si>
    <t>530926210000000001775</t>
  </si>
  <si>
    <t>行政人员公务交通补贴</t>
  </si>
  <si>
    <t>30239</t>
  </si>
  <si>
    <t>其他交通费用</t>
  </si>
  <si>
    <t>530926251100003817694</t>
  </si>
  <si>
    <t>残疾人就业保障金</t>
  </si>
  <si>
    <t>30299</t>
  </si>
  <si>
    <t>其他商品和服务支出</t>
  </si>
  <si>
    <t>530926210000000001772</t>
  </si>
  <si>
    <t>离退休费</t>
  </si>
  <si>
    <t>30302</t>
  </si>
  <si>
    <t>退休费</t>
  </si>
  <si>
    <t>530926231100001385703</t>
  </si>
  <si>
    <t>机关事业单位职工遗属生活补助</t>
  </si>
  <si>
    <t>30305</t>
  </si>
  <si>
    <t>生活补助</t>
  </si>
  <si>
    <t>530926231100001385801</t>
  </si>
  <si>
    <t>无固定收入的已故离休干部配偶生活补助</t>
  </si>
  <si>
    <t>30307</t>
  </si>
  <si>
    <t>医疗费补助</t>
  </si>
  <si>
    <t>预算05-1表</t>
  </si>
  <si>
    <t>项目分类</t>
  </si>
  <si>
    <t>项目单位</t>
  </si>
  <si>
    <t>经济科目编码</t>
  </si>
  <si>
    <t>经济科目名称</t>
  </si>
  <si>
    <t>本年拨款</t>
  </si>
  <si>
    <t>其中：本次下达</t>
  </si>
  <si>
    <t>2025年春节慰问经费</t>
  </si>
  <si>
    <t>专项业务类</t>
  </si>
  <si>
    <t>530926251100004075566</t>
  </si>
  <si>
    <t>耿马县政协会议经费</t>
  </si>
  <si>
    <t>530926221100000432960</t>
  </si>
  <si>
    <t>耿马县政协委员视察经费</t>
  </si>
  <si>
    <t>530926221100000433020</t>
  </si>
  <si>
    <t>县政协各委室经费</t>
  </si>
  <si>
    <t>530926210000000001756</t>
  </si>
  <si>
    <t>31002</t>
  </si>
  <si>
    <t>办公设备购置</t>
  </si>
  <si>
    <t>县政协履职经费</t>
  </si>
  <si>
    <t>530926210000000001482</t>
  </si>
  <si>
    <t>县政协委员活动经费</t>
  </si>
  <si>
    <t>530926210000000001757</t>
  </si>
  <si>
    <t>预算05-2表</t>
  </si>
  <si>
    <t>单位名称、项目名称</t>
  </si>
  <si>
    <t>项目年度绩效目标</t>
  </si>
  <si>
    <t>一级指标</t>
  </si>
  <si>
    <t>二级指标</t>
  </si>
  <si>
    <t>三级指标</t>
  </si>
  <si>
    <t>指标性质</t>
  </si>
  <si>
    <t>指标值</t>
  </si>
  <si>
    <t>度量单位</t>
  </si>
  <si>
    <t>指标属性</t>
  </si>
  <si>
    <t>指标内容</t>
  </si>
  <si>
    <t>组织全县175名政协委员学习相关政策，进行必要的实地考察调研，至少参与6次“院坝协商”议事会议，到达提升政协委员自身业务水平及履职能力的目标</t>
  </si>
  <si>
    <t>产出指标</t>
  </si>
  <si>
    <t>数量指标</t>
  </si>
  <si>
    <t>组织委员参观、考察、调研学习次数</t>
  </si>
  <si>
    <t>&gt;=</t>
  </si>
  <si>
    <t>10</t>
  </si>
  <si>
    <t>次</t>
  </si>
  <si>
    <t>定量指标</t>
  </si>
  <si>
    <t>反映委员参观、考察、调研学习次数</t>
  </si>
  <si>
    <t>召开专题协商会次数</t>
  </si>
  <si>
    <t>反映召开重点专题协商会的次数。</t>
  </si>
  <si>
    <t>举办委员研讨、座谈会次数</t>
  </si>
  <si>
    <t>12</t>
  </si>
  <si>
    <t>反映举办委员研讨、座谈会的次数。</t>
  </si>
  <si>
    <t>委员提案数量</t>
  </si>
  <si>
    <t>50</t>
  </si>
  <si>
    <t>个</t>
  </si>
  <si>
    <t>反映委员提出提案的数量。</t>
  </si>
  <si>
    <t>慰问看望民族、宗教人数</t>
  </si>
  <si>
    <t>20</t>
  </si>
  <si>
    <t>人</t>
  </si>
  <si>
    <t>反映慰问看望民族、宗教人士人数。</t>
  </si>
  <si>
    <t>重点提案督办任务完成率</t>
  </si>
  <si>
    <t>90</t>
  </si>
  <si>
    <t>%</t>
  </si>
  <si>
    <t>"反映重点提案督办任务的完成情况。重点提案督办任务完成率=实际数/计划数*100%"</t>
  </si>
  <si>
    <t>质量指标</t>
  </si>
  <si>
    <t>委员参加活动参与率</t>
  </si>
  <si>
    <t>定性指标</t>
  </si>
  <si>
    <t>反映委员参加活动参与率</t>
  </si>
  <si>
    <t>调查检查报告提交数</t>
  </si>
  <si>
    <t>份</t>
  </si>
  <si>
    <t>反映通过参加政府组织调查检查成效，即形成报告的数量。</t>
  </si>
  <si>
    <t>专题协商项目完成率</t>
  </si>
  <si>
    <t>100</t>
  </si>
  <si>
    <t>"反映专题协商项目的完成情况。专题协商项目完成率=实际数/计划数*100%"</t>
  </si>
  <si>
    <t>考察学习调研报告成果数量</t>
  </si>
  <si>
    <t>反映组织民族宗教界委员出省考察形成的调研报告数量。</t>
  </si>
  <si>
    <t>时效指标</t>
  </si>
  <si>
    <t>委员活动开展及时性</t>
  </si>
  <si>
    <t>95</t>
  </si>
  <si>
    <t>反映组织政协委员学习活动时间</t>
  </si>
  <si>
    <t>提案办理时限达标率</t>
  </si>
  <si>
    <t>"反映提案办理时效。提案办理时限达标率=按时限办理提案数/提案总数*100%"</t>
  </si>
  <si>
    <t>政协新闻播报及时率</t>
  </si>
  <si>
    <t>"反映政协新闻及时播出的情况。政协新闻播报及时率=按时播报数/应播报数*100%"</t>
  </si>
  <si>
    <t>效益指标</t>
  </si>
  <si>
    <t>社会效益</t>
  </si>
  <si>
    <t>提高基层政协履职能力</t>
  </si>
  <si>
    <t>=</t>
  </si>
  <si>
    <t>反映政协委员学习活动的成效</t>
  </si>
  <si>
    <t>意见建议被采纳数</t>
  </si>
  <si>
    <t>条</t>
  </si>
  <si>
    <t>反映意见建议被采纳情况。</t>
  </si>
  <si>
    <t>可持续影响</t>
  </si>
  <si>
    <t>协商成果落实率</t>
  </si>
  <si>
    <t>80</t>
  </si>
  <si>
    <t>反映协商后形成的视察报告、调研报告、政协信息、大会发言专报、重要提案摘报等成果采纳、落实和反馈的情况。协商成果落实率=落实成果数/协商成果数*100%</t>
  </si>
  <si>
    <t>满意度指标</t>
  </si>
  <si>
    <t>服务对象满意度</t>
  </si>
  <si>
    <t>政协委员满意度</t>
  </si>
  <si>
    <t>反映政协委员的满意程度。</t>
  </si>
  <si>
    <t>通过加强政协队伍建设，制定会议1个方案，做好充分的会前准备工作，调动7个委室工作力量，保证一年一次的政协全会会议顺利进行并取得圆满成功。</t>
  </si>
  <si>
    <t>会议次数参会人数</t>
  </si>
  <si>
    <t>365</t>
  </si>
  <si>
    <t>反映参会人数情况</t>
  </si>
  <si>
    <t>会议参加人数</t>
  </si>
  <si>
    <t>反映会议参加人数。</t>
  </si>
  <si>
    <t>听取和审议政府等各项工作报告数量</t>
  </si>
  <si>
    <t>反映会议审议报告份数</t>
  </si>
  <si>
    <t>委员出席率</t>
  </si>
  <si>
    <t>反映政协委员出席率</t>
  </si>
  <si>
    <t>会期（含报到）</t>
  </si>
  <si>
    <t>&lt;=</t>
  </si>
  <si>
    <t>天</t>
  </si>
  <si>
    <t>反映会议召开天数</t>
  </si>
  <si>
    <t>会议内容知晓率</t>
  </si>
  <si>
    <t>反映对会议内容的知晓率</t>
  </si>
  <si>
    <t>委员提案提交数量</t>
  </si>
  <si>
    <t>反映委员提交提案的数量。</t>
  </si>
  <si>
    <t>委员提案采纳率</t>
  </si>
  <si>
    <t>"反映会议成效。委员提案采纳率=委员提交提案被党委政府采纳数/委员提案数*100%"</t>
  </si>
  <si>
    <t>委员满意度</t>
  </si>
  <si>
    <t>反映参会政协委员表满意度</t>
  </si>
  <si>
    <t>参会人员满意度</t>
  </si>
  <si>
    <t>反映参会人员对会务工作的满意程度。</t>
  </si>
  <si>
    <t>至少开展1次委员视察活动，委员对视察工作知晓率达100%，扎实开展政协民主监督职能，组织委员对全县重大项目、重大决策部署贯彻落实情况进行专题视察，广泛听取社会各界人士、各族群众的意见建议，为耿马跨越发展建真言、献良策。</t>
  </si>
  <si>
    <t>参与委员人数</t>
  </si>
  <si>
    <t>28</t>
  </si>
  <si>
    <t>反映参加重点课题视察、调研的人数。</t>
  </si>
  <si>
    <t>组织开展委员视察活动次数</t>
  </si>
  <si>
    <t>反映开展委员视察活动次数的期数。</t>
  </si>
  <si>
    <t>委员参与率</t>
  </si>
  <si>
    <t>反映委员参与率</t>
  </si>
  <si>
    <t>视察活动开展及时性</t>
  </si>
  <si>
    <t>提升基层政协履职能力</t>
  </si>
  <si>
    <t>反映委员视察产生的成效</t>
  </si>
  <si>
    <t>委员参政议政能力和水平提升</t>
  </si>
  <si>
    <t>是否</t>
  </si>
  <si>
    <t>是/否</t>
  </si>
  <si>
    <t>反映委员参政议政能力和水平有效提升的情况。</t>
  </si>
  <si>
    <t>参与视察人员满意度</t>
  </si>
  <si>
    <t>反映参与视察人员满意度</t>
  </si>
  <si>
    <t>通过开展10次以上调研、视察等活动加强委室建设，不断提高7个委室履职工作能力，达到保证各委室正常工作运转，按时完成年度目标任务。</t>
  </si>
  <si>
    <t>参加党委政府组织调查检查任务率</t>
  </si>
  <si>
    <t>"反映参加党委政府组织调查检查任务的完成情况。参加党委政府组织调查检查任务完成率=参加党委政府组织调查检查任务完成数/总任务数*100%"</t>
  </si>
  <si>
    <t>委员视察、调研次数</t>
  </si>
  <si>
    <t>24</t>
  </si>
  <si>
    <t>反映开展重点课题视察、调研的次数。</t>
  </si>
  <si>
    <t>完成视察、调研报告数量</t>
  </si>
  <si>
    <t>30</t>
  </si>
  <si>
    <t>反映当年完成视察、调研报告的数量。</t>
  </si>
  <si>
    <t>年初工作要点完成率</t>
  </si>
  <si>
    <t>反映年初工作要点完成率</t>
  </si>
  <si>
    <t>形成协商成果数</t>
  </si>
  <si>
    <t>反映开展专题协商形成的协商成果数量。</t>
  </si>
  <si>
    <t>重点视察完成率</t>
  </si>
  <si>
    <t>"反映开展重点视察工作的完成情况。重点视察完成率=完成数/计划数*100%"</t>
  </si>
  <si>
    <t>开展调研及时性</t>
  </si>
  <si>
    <t>反映政协各委室按照年初安排有序开展各项工作</t>
  </si>
  <si>
    <t>为县委、县政府决策提供依据</t>
  </si>
  <si>
    <t>反映政协各委室通过调研审查各项工作为县委和政府提供意见建议情况</t>
  </si>
  <si>
    <t>通过开展视察调研项目受益人数</t>
  </si>
  <si>
    <t>反映通过开展视察调研项目实际受益的人数。</t>
  </si>
  <si>
    <t>被党委政府采纳的调研报告、建议</t>
  </si>
  <si>
    <t>反映被党委政府采纳的调研报告、建议意见的数量。</t>
  </si>
  <si>
    <t>建议、意见采纳数</t>
  </si>
  <si>
    <t>反映被党委政府、其他部门采纳的建议、意见数。</t>
  </si>
  <si>
    <t>受益对象满意度</t>
  </si>
  <si>
    <t>反映受益对象满意情况。</t>
  </si>
  <si>
    <t>反映委员对视察、调研保障工作的满意程度。</t>
  </si>
  <si>
    <t>获补对象数</t>
  </si>
  <si>
    <t>35</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</si>
  <si>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</si>
  <si>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</si>
  <si>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</si>
  <si>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</si>
  <si>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</si>
  <si>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</si>
  <si>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生活状况改善</t>
  </si>
  <si>
    <t>得到改善</t>
  </si>
  <si>
    <t>反映补助促进受助对象生活状况改善的情况。</t>
  </si>
  <si>
    <t>反映获补助受益对象的满意程度。</t>
  </si>
  <si>
    <t>通过务实举措大力推进履职能力建设，开展召开政协党组会、主席会、常务委员会议等24场次，开展协商议事活动9场次，不断提高7委室和175名政协委员政治把握能力、调查研究能力、联系群众能力、合作共事能力。</t>
  </si>
  <si>
    <t>召开政协党组会、主席会、常务委员会议等</t>
  </si>
  <si>
    <t>反映政协党组会、主席会、常务委员会议召开次数</t>
  </si>
  <si>
    <t>通过务实举措大力推进履职能力建设，开展召开政协党组会、主席会、常委会议等24场次，开展协商议事活动9场次，不断提高7委室和175名政协委员政治把握能力、调查研究能力、联系群众能力、合作共事能力。</t>
  </si>
  <si>
    <t>协商次数</t>
  </si>
  <si>
    <t>反映开展协商的次数。</t>
  </si>
  <si>
    <t>参加培训人次</t>
  </si>
  <si>
    <t>反映参加培训累计人次。</t>
  </si>
  <si>
    <t>委员干部职工商培训次数</t>
  </si>
  <si>
    <t>反映组织委员培训的次数。</t>
  </si>
  <si>
    <t>发放学习资料发放数量</t>
  </si>
  <si>
    <t>500</t>
  </si>
  <si>
    <t>册</t>
  </si>
  <si>
    <t>反映为委员、机关干部提供学习资料的数量。</t>
  </si>
  <si>
    <t>参会率</t>
  </si>
  <si>
    <t>反映会议是否纳入部门的年度计划。</t>
  </si>
  <si>
    <t>参训人员总结报告提交率</t>
  </si>
  <si>
    <t>"反映培训效果。参训人员总结报告提交率=提交总结报告参训人员数/实际参训人员数*100%"</t>
  </si>
  <si>
    <t>培训出勤率</t>
  </si>
  <si>
    <t>"反映培训活动的出勤情况。培训出勤率=培训出勤人数/计划培训人数*100%"</t>
  </si>
  <si>
    <t>会议召开的及时性</t>
  </si>
  <si>
    <t>计划完成率=在规定时间内宣传任务完成数/宣传任务计划数*100%</t>
  </si>
  <si>
    <t>委员审议提案办结率</t>
  </si>
  <si>
    <t>反映常务委员会委员审议提案办结情况</t>
  </si>
  <si>
    <t>委员协商履职能力提升</t>
  </si>
  <si>
    <t>反映通过培训委员协商能力提升的情况。</t>
  </si>
  <si>
    <t>培训学员满意度</t>
  </si>
  <si>
    <t>反映培训学员的满意度情况。</t>
  </si>
  <si>
    <t>干部群众满意度</t>
  </si>
  <si>
    <t>反映干部群众对协商活动和活动举办情况的满意程度。</t>
  </si>
  <si>
    <t>政协委员的满意度</t>
  </si>
  <si>
    <t>预算06表</t>
  </si>
  <si>
    <t>政府性基金预算支出预算表</t>
  </si>
  <si>
    <t>单位名称：临沧市发展和改革委员会</t>
  </si>
  <si>
    <t>本年政府性基金预算支出</t>
  </si>
  <si>
    <t>注：因本单位无政府基金预算支出，故本表无数据。</t>
  </si>
  <si>
    <t>预算07表</t>
  </si>
  <si>
    <t>预算项目</t>
  </si>
  <si>
    <t>采购项目</t>
  </si>
  <si>
    <t>采购目录</t>
  </si>
  <si>
    <t>计量
单位</t>
  </si>
  <si>
    <t>数量</t>
  </si>
  <si>
    <t>面向中小企业预留资金</t>
  </si>
  <si>
    <t>政府性
基金</t>
  </si>
  <si>
    <t>国有资本经营收益</t>
  </si>
  <si>
    <t>财政专户管理的收入</t>
  </si>
  <si>
    <t>便携式计算机</t>
  </si>
  <si>
    <t>台</t>
  </si>
  <si>
    <t>公务用车维修服务</t>
  </si>
  <si>
    <t>车辆维修和保养服务</t>
  </si>
  <si>
    <t>元</t>
  </si>
  <si>
    <t>采购复印A4纸</t>
  </si>
  <si>
    <t>复印纸</t>
  </si>
  <si>
    <t>箱</t>
  </si>
  <si>
    <t>公务用车加油服务</t>
  </si>
  <si>
    <t>车辆加油、添加燃料服务</t>
  </si>
  <si>
    <t>升</t>
  </si>
  <si>
    <t>公务用车保险服务</t>
  </si>
  <si>
    <t>机动车保险服务</t>
  </si>
  <si>
    <t>辆</t>
  </si>
  <si>
    <t>预算08表</t>
  </si>
  <si>
    <t>政府购买服务项目</t>
  </si>
  <si>
    <t>政府购买服务目录</t>
  </si>
  <si>
    <t>注：因本单位无政府购买服务，故本表无数据。</t>
  </si>
  <si>
    <t>预算09-1表</t>
  </si>
  <si>
    <t>单位名称（项目）</t>
  </si>
  <si>
    <t>地区</t>
  </si>
  <si>
    <t>政府性基金</t>
  </si>
  <si>
    <t>-</t>
  </si>
  <si>
    <t>注：因本单位无县对下转移支付资金，故本表无数据。</t>
  </si>
  <si>
    <t>预算09-2表</t>
  </si>
  <si>
    <t>预算10表</t>
  </si>
  <si>
    <t>资产类别</t>
  </si>
  <si>
    <t>资产分类代码.名称</t>
  </si>
  <si>
    <t>资产名称</t>
  </si>
  <si>
    <t>计量单位</t>
  </si>
  <si>
    <t>财政部门批复数（元）</t>
  </si>
  <si>
    <t>单价</t>
  </si>
  <si>
    <t>金额</t>
  </si>
  <si>
    <t>注：本单位无新增资产预算，故本表无数据。</t>
  </si>
  <si>
    <t>预算11表</t>
  </si>
  <si>
    <t>上级补助</t>
  </si>
  <si>
    <t>注：本单位没有转移支付补助项目预算，故本表无数据。</t>
  </si>
  <si>
    <t>预算12表</t>
  </si>
  <si>
    <t>项目级次</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</si>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</sst>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cellStyleXfs>
  <cellXfs count="211">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8"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3"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8" fontId="18" fillId="0" borderId="7" xfId="0" applyNumberFormat="1" applyFont="1" applyBorder="1" applyAlignment="1" applyProtection="1">
      <alignment horizontal="right" vertical="center"/>
    </xf>
    <xf numFmtId="178"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8"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3" fillId="0" borderId="7" xfId="0" applyFont="1" applyBorder="1" applyAlignment="1">
      <alignment horizontal="left" vertical="center" wrapText="1"/>
      <protection locked="0"/>
    </xf>
    <xf numFmtId="0" fontId="3" fillId="0" borderId="7" xfId="0" applyFont="1" applyBorder="1" applyAlignment="1" applyProtection="1">
      <alignment horizontal="left" vertical="center" wrapText="1"/>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6" fillId="0" borderId="7"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pane ySplit="1" topLeftCell="A2" activePane="bottomLeft" state="frozen"/>
      <selection/>
      <selection pane="bottomLeft" activeCell="A4" sqref="A4:B4"/>
    </sheetView>
  </sheetViews>
  <sheetFormatPr defaultColWidth="9.13333333333333" defaultRowHeight="12" customHeight="1" outlineLevelCol="3"/>
  <cols>
    <col min="1" max="1" width="31.8571428571429" customWidth="1"/>
    <col min="2" max="2" width="35.5714285714286" customWidth="1"/>
    <col min="3" max="3" width="36.5714285714286" customWidth="1"/>
    <col min="4" max="4" width="33.8571428571429"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04"/>
      <c r="C3" s="204"/>
      <c r="D3" s="204"/>
    </row>
    <row r="4" ht="18.75" customHeight="1" spans="1:4">
      <c r="A4" s="42" t="str">
        <f>"单位名称："&amp;"中国人民政治协商会议耿马傣族佤族自治县委员会办公室"</f>
        <v>单位名称：中国人民政治协商会议耿马傣族佤族自治县委员会办公室</v>
      </c>
      <c r="B4" s="205"/>
      <c r="C4" s="205"/>
      <c r="D4" s="40"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2" t="s">
        <v>6</v>
      </c>
      <c r="B8" s="24">
        <v>7504230.75</v>
      </c>
      <c r="C8" s="132" t="s">
        <v>7</v>
      </c>
      <c r="D8" s="24">
        <v>5431603.56</v>
      </c>
    </row>
    <row r="9" ht="18.75" customHeight="1" spans="1:4">
      <c r="A9" s="132" t="s">
        <v>8</v>
      </c>
      <c r="B9" s="24"/>
      <c r="C9" s="132" t="s">
        <v>9</v>
      </c>
      <c r="D9" s="24"/>
    </row>
    <row r="10" ht="18.75" customHeight="1" spans="1:4">
      <c r="A10" s="132" t="s">
        <v>10</v>
      </c>
      <c r="B10" s="24"/>
      <c r="C10" s="132" t="s">
        <v>11</v>
      </c>
      <c r="D10" s="24"/>
    </row>
    <row r="11" ht="18.75" customHeight="1" spans="1:4">
      <c r="A11" s="132" t="s">
        <v>12</v>
      </c>
      <c r="B11" s="24"/>
      <c r="C11" s="132" t="s">
        <v>13</v>
      </c>
      <c r="D11" s="24"/>
    </row>
    <row r="12" ht="18.75" customHeight="1" spans="1:4">
      <c r="A12" s="206" t="s">
        <v>14</v>
      </c>
      <c r="B12" s="24"/>
      <c r="C12" s="164" t="s">
        <v>15</v>
      </c>
      <c r="D12" s="24"/>
    </row>
    <row r="13" ht="18.75" customHeight="1" spans="1:4">
      <c r="A13" s="167" t="s">
        <v>16</v>
      </c>
      <c r="B13" s="24"/>
      <c r="C13" s="166" t="s">
        <v>17</v>
      </c>
      <c r="D13" s="24"/>
    </row>
    <row r="14" ht="18.75" customHeight="1" spans="1:4">
      <c r="A14" s="167" t="s">
        <v>18</v>
      </c>
      <c r="B14" s="24"/>
      <c r="C14" s="166" t="s">
        <v>19</v>
      </c>
      <c r="D14" s="24"/>
    </row>
    <row r="15" ht="18.75" customHeight="1" spans="1:4">
      <c r="A15" s="167" t="s">
        <v>20</v>
      </c>
      <c r="B15" s="24"/>
      <c r="C15" s="166" t="s">
        <v>21</v>
      </c>
      <c r="D15" s="24">
        <v>1389033.12</v>
      </c>
    </row>
    <row r="16" ht="18.75" customHeight="1" spans="1:4">
      <c r="A16" s="167" t="s">
        <v>22</v>
      </c>
      <c r="B16" s="24"/>
      <c r="C16" s="166" t="s">
        <v>23</v>
      </c>
      <c r="D16" s="24">
        <v>267634.23</v>
      </c>
    </row>
    <row r="17" ht="18.75" customHeight="1" spans="1:4">
      <c r="A17" s="167" t="s">
        <v>24</v>
      </c>
      <c r="B17" s="24"/>
      <c r="C17" s="167" t="s">
        <v>25</v>
      </c>
      <c r="D17" s="24"/>
    </row>
    <row r="18" ht="18.75" customHeight="1" spans="1:4">
      <c r="A18" s="167" t="s">
        <v>26</v>
      </c>
      <c r="B18" s="24"/>
      <c r="C18" s="167" t="s">
        <v>27</v>
      </c>
      <c r="D18" s="24"/>
    </row>
    <row r="19" ht="18.75" customHeight="1" spans="1:4">
      <c r="A19" s="168" t="s">
        <v>26</v>
      </c>
      <c r="B19" s="24"/>
      <c r="C19" s="166" t="s">
        <v>28</v>
      </c>
      <c r="D19" s="24"/>
    </row>
    <row r="20" ht="18.75" customHeight="1" spans="1:4">
      <c r="A20" s="168" t="s">
        <v>26</v>
      </c>
      <c r="B20" s="24"/>
      <c r="C20" s="166" t="s">
        <v>29</v>
      </c>
      <c r="D20" s="24"/>
    </row>
    <row r="21" ht="18.75" customHeight="1" spans="1:4">
      <c r="A21" s="168" t="s">
        <v>26</v>
      </c>
      <c r="B21" s="24"/>
      <c r="C21" s="166" t="s">
        <v>30</v>
      </c>
      <c r="D21" s="24"/>
    </row>
    <row r="22" ht="18.75" customHeight="1" spans="1:4">
      <c r="A22" s="168" t="s">
        <v>26</v>
      </c>
      <c r="B22" s="24"/>
      <c r="C22" s="166" t="s">
        <v>31</v>
      </c>
      <c r="D22" s="24"/>
    </row>
    <row r="23" ht="18.75" customHeight="1" spans="1:4">
      <c r="A23" s="168" t="s">
        <v>26</v>
      </c>
      <c r="B23" s="24"/>
      <c r="C23" s="166" t="s">
        <v>32</v>
      </c>
      <c r="D23" s="24"/>
    </row>
    <row r="24" ht="18.75" customHeight="1" spans="1:4">
      <c r="A24" s="168" t="s">
        <v>26</v>
      </c>
      <c r="B24" s="24"/>
      <c r="C24" s="166" t="s">
        <v>33</v>
      </c>
      <c r="D24" s="24"/>
    </row>
    <row r="25" ht="18.75" customHeight="1" spans="1:4">
      <c r="A25" s="168" t="s">
        <v>26</v>
      </c>
      <c r="B25" s="24"/>
      <c r="C25" s="166" t="s">
        <v>34</v>
      </c>
      <c r="D25" s="24"/>
    </row>
    <row r="26" ht="18.75" customHeight="1" spans="1:4">
      <c r="A26" s="168" t="s">
        <v>26</v>
      </c>
      <c r="B26" s="24"/>
      <c r="C26" s="166" t="s">
        <v>35</v>
      </c>
      <c r="D26" s="24">
        <v>415959.84</v>
      </c>
    </row>
    <row r="27" ht="18.75" customHeight="1" spans="1:4">
      <c r="A27" s="168" t="s">
        <v>26</v>
      </c>
      <c r="B27" s="24"/>
      <c r="C27" s="166" t="s">
        <v>36</v>
      </c>
      <c r="D27" s="24"/>
    </row>
    <row r="28" ht="18.75" customHeight="1" spans="1:4">
      <c r="A28" s="168" t="s">
        <v>26</v>
      </c>
      <c r="B28" s="24"/>
      <c r="C28" s="166" t="s">
        <v>37</v>
      </c>
      <c r="D28" s="24"/>
    </row>
    <row r="29" ht="18.75" customHeight="1" spans="1:4">
      <c r="A29" s="168" t="s">
        <v>26</v>
      </c>
      <c r="B29" s="24"/>
      <c r="C29" s="166" t="s">
        <v>38</v>
      </c>
      <c r="D29" s="24"/>
    </row>
    <row r="30" ht="18.75" customHeight="1" spans="1:4">
      <c r="A30" s="168" t="s">
        <v>26</v>
      </c>
      <c r="B30" s="24"/>
      <c r="C30" s="166" t="s">
        <v>39</v>
      </c>
      <c r="D30" s="24"/>
    </row>
    <row r="31" ht="18.75" customHeight="1" spans="1:4">
      <c r="A31" s="169" t="s">
        <v>26</v>
      </c>
      <c r="B31" s="24"/>
      <c r="C31" s="167" t="s">
        <v>40</v>
      </c>
      <c r="D31" s="24"/>
    </row>
    <row r="32" ht="18.75" customHeight="1" spans="1:4">
      <c r="A32" s="169" t="s">
        <v>26</v>
      </c>
      <c r="B32" s="24"/>
      <c r="C32" s="167" t="s">
        <v>41</v>
      </c>
      <c r="D32" s="24"/>
    </row>
    <row r="33" ht="18.75" customHeight="1" spans="1:4">
      <c r="A33" s="169" t="s">
        <v>26</v>
      </c>
      <c r="B33" s="24"/>
      <c r="C33" s="167" t="s">
        <v>42</v>
      </c>
      <c r="D33" s="24"/>
    </row>
    <row r="34" ht="18.75" customHeight="1" spans="1:4">
      <c r="A34" s="207" t="s">
        <v>43</v>
      </c>
      <c r="B34" s="170">
        <f>SUM(B8:B12)</f>
        <v>7504230.75</v>
      </c>
      <c r="C34" s="208" t="s">
        <v>44</v>
      </c>
      <c r="D34" s="170">
        <v>7504230.75</v>
      </c>
    </row>
    <row r="35" ht="18.75" customHeight="1" spans="1:4">
      <c r="A35" s="209" t="s">
        <v>45</v>
      </c>
      <c r="B35" s="24"/>
      <c r="C35" s="132" t="s">
        <v>46</v>
      </c>
      <c r="D35" s="24"/>
    </row>
    <row r="36" ht="18.75" customHeight="1" spans="1:4">
      <c r="A36" s="209" t="s">
        <v>47</v>
      </c>
      <c r="B36" s="24"/>
      <c r="C36" s="132" t="s">
        <v>47</v>
      </c>
      <c r="D36" s="24"/>
    </row>
    <row r="37" ht="18.75" customHeight="1" spans="1:4">
      <c r="A37" s="209" t="s">
        <v>48</v>
      </c>
      <c r="B37" s="24"/>
      <c r="C37" s="132" t="s">
        <v>49</v>
      </c>
      <c r="D37" s="24"/>
    </row>
    <row r="38" ht="18.75" customHeight="1" spans="1:4">
      <c r="A38" s="210" t="s">
        <v>50</v>
      </c>
      <c r="B38" s="170">
        <f t="shared" ref="B38:D38" si="1">B34+B35</f>
        <v>7504230.75</v>
      </c>
      <c r="C38" s="208" t="s">
        <v>51</v>
      </c>
      <c r="D38" s="170">
        <f t="shared" si="1"/>
        <v>7504230.75</v>
      </c>
    </row>
  </sheetData>
  <mergeCells count="8">
    <mergeCell ref="A3:D3"/>
    <mergeCell ref="A4:B4"/>
    <mergeCell ref="A5:B5"/>
    <mergeCell ref="C5:D5"/>
    <mergeCell ref="A6:A7"/>
    <mergeCell ref="B6:B7"/>
    <mergeCell ref="C6:C7"/>
    <mergeCell ref="D6:D7"/>
  </mergeCells>
  <printOptions horizontalCentered="1"/>
  <pageMargins left="0.388888888888889" right="0.388888888888889" top="0.509027777777778" bottom="0.509027777777778" header="0.309027777777778" footer="0.309027777777778"/>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3333333333333" defaultRowHeight="14.25" customHeight="1" outlineLevelCol="5"/>
  <cols>
    <col min="1" max="1" width="32.1333333333333" customWidth="1"/>
    <col min="2" max="2" width="16.8571428571429" customWidth="1"/>
    <col min="3" max="3" width="32.1333333333333" customWidth="1"/>
    <col min="4" max="6" width="28.5714285714286" customWidth="1"/>
  </cols>
  <sheetData>
    <row r="1" customHeight="1" spans="1:6">
      <c r="A1" s="1"/>
      <c r="B1" s="1"/>
      <c r="C1" s="1"/>
      <c r="D1" s="1"/>
      <c r="E1" s="1"/>
      <c r="F1" s="1"/>
    </row>
    <row r="2" ht="15" customHeight="1" spans="1:6">
      <c r="A2" s="100">
        <v>1</v>
      </c>
      <c r="B2" s="101">
        <v>0</v>
      </c>
      <c r="C2" s="100">
        <v>1</v>
      </c>
      <c r="D2" s="102"/>
      <c r="E2" s="102"/>
      <c r="F2" s="40" t="s">
        <v>478</v>
      </c>
    </row>
    <row r="3" ht="32.25" customHeight="1" spans="1:6">
      <c r="A3" s="103" t="str">
        <f>"2025"&amp;"年部门政府性基金预算支出预算表"</f>
        <v>2025年部门政府性基金预算支出预算表</v>
      </c>
      <c r="B3" s="104" t="s">
        <v>479</v>
      </c>
      <c r="C3" s="105"/>
      <c r="D3" s="106"/>
      <c r="E3" s="106"/>
      <c r="F3" s="106"/>
    </row>
    <row r="4" ht="18.75" customHeight="1" spans="1:6">
      <c r="A4" s="8" t="str">
        <f>"单位名称："&amp;"中国人民政治协商会议耿马傣族佤族自治县委员会办公室"</f>
        <v>单位名称：中国人民政治协商会议耿马傣族佤族自治县委员会办公室</v>
      </c>
      <c r="B4" s="8" t="s">
        <v>480</v>
      </c>
      <c r="C4" s="100"/>
      <c r="D4" s="102"/>
      <c r="E4" s="102"/>
      <c r="F4" s="40" t="s">
        <v>1</v>
      </c>
    </row>
    <row r="5" ht="18.75" customHeight="1" spans="1:6">
      <c r="A5" s="107" t="s">
        <v>185</v>
      </c>
      <c r="B5" s="108" t="s">
        <v>73</v>
      </c>
      <c r="C5" s="109" t="s">
        <v>74</v>
      </c>
      <c r="D5" s="14" t="s">
        <v>481</v>
      </c>
      <c r="E5" s="14"/>
      <c r="F5" s="15"/>
    </row>
    <row r="6" ht="18.75" customHeight="1" spans="1:6">
      <c r="A6" s="110"/>
      <c r="B6" s="111"/>
      <c r="C6" s="96"/>
      <c r="D6" s="95" t="s">
        <v>55</v>
      </c>
      <c r="E6" s="95" t="s">
        <v>75</v>
      </c>
      <c r="F6" s="95" t="s">
        <v>76</v>
      </c>
    </row>
    <row r="7" ht="18.75" customHeight="1" spans="1:6">
      <c r="A7" s="110">
        <v>1</v>
      </c>
      <c r="B7" s="112" t="s">
        <v>150</v>
      </c>
      <c r="C7" s="96">
        <v>3</v>
      </c>
      <c r="D7" s="95">
        <v>4</v>
      </c>
      <c r="E7" s="95">
        <v>5</v>
      </c>
      <c r="F7" s="95">
        <v>6</v>
      </c>
    </row>
    <row r="8" ht="18.75" customHeight="1" spans="1:6">
      <c r="A8" s="113"/>
      <c r="B8" s="83"/>
      <c r="C8" s="83"/>
      <c r="D8" s="24"/>
      <c r="E8" s="24"/>
      <c r="F8" s="24"/>
    </row>
    <row r="9" ht="18.75" customHeight="1" spans="1:6">
      <c r="A9" s="113"/>
      <c r="B9" s="83"/>
      <c r="C9" s="83"/>
      <c r="D9" s="24"/>
      <c r="E9" s="24"/>
      <c r="F9" s="24"/>
    </row>
    <row r="10" ht="18.75" customHeight="1" spans="1:6">
      <c r="A10" s="114" t="s">
        <v>108</v>
      </c>
      <c r="B10" s="115" t="s">
        <v>108</v>
      </c>
      <c r="C10" s="116" t="s">
        <v>108</v>
      </c>
      <c r="D10" s="24"/>
      <c r="E10" s="24"/>
      <c r="F10" s="24"/>
    </row>
    <row r="11" customHeight="1" spans="1:1">
      <c r="A11" t="s">
        <v>482</v>
      </c>
    </row>
  </sheetData>
  <mergeCells count="7">
    <mergeCell ref="A3:F3"/>
    <mergeCell ref="A4:C4"/>
    <mergeCell ref="D5:F5"/>
    <mergeCell ref="A10:C10"/>
    <mergeCell ref="A5:A6"/>
    <mergeCell ref="B5:B6"/>
    <mergeCell ref="C5:C6"/>
  </mergeCells>
  <printOptions horizontalCentered="1"/>
  <pageMargins left="0.388888888888889" right="0.388888888888889" top="0.579166666666667" bottom="0.579166666666667"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6"/>
  <sheetViews>
    <sheetView showZeros="0" workbookViewId="0">
      <pane ySplit="1" topLeftCell="A2" activePane="bottomLeft" state="frozen"/>
      <selection/>
      <selection pane="bottomLeft" activeCell="A1" sqref="A1"/>
    </sheetView>
  </sheetViews>
  <sheetFormatPr defaultColWidth="9.13333333333333" defaultRowHeight="14.25" customHeight="1"/>
  <cols>
    <col min="1" max="1" width="39.1333333333333" customWidth="1"/>
    <col min="2" max="2" width="21.7047619047619" customWidth="1"/>
    <col min="3" max="3" width="35.2857142857143" customWidth="1"/>
    <col min="4" max="4" width="7.7047619047619"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39"/>
      <c r="P2" s="39"/>
      <c r="Q2" s="40" t="s">
        <v>483</v>
      </c>
    </row>
    <row r="3" ht="35.25" customHeight="1" spans="1:17">
      <c r="A3" s="59" t="str">
        <f>"2025"&amp;"年部门政府采购预算表"</f>
        <v>2025年部门政府采购预算表</v>
      </c>
      <c r="B3" s="7"/>
      <c r="C3" s="7"/>
      <c r="D3" s="7"/>
      <c r="E3" s="7"/>
      <c r="F3" s="7"/>
      <c r="G3" s="7"/>
      <c r="H3" s="7"/>
      <c r="I3" s="7"/>
      <c r="J3" s="7"/>
      <c r="K3" s="52"/>
      <c r="L3" s="7"/>
      <c r="M3" s="7"/>
      <c r="N3" s="7"/>
      <c r="O3" s="52"/>
      <c r="P3" s="52"/>
      <c r="Q3" s="7"/>
    </row>
    <row r="4" ht="18.75" customHeight="1" spans="1:17">
      <c r="A4" s="42" t="str">
        <f>"单位名称："&amp;"中国人民政治协商会议耿马傣族佤族自治县委员会办公室"</f>
        <v>单位名称：中国人民政治协商会议耿马傣族佤族自治县委员会办公室</v>
      </c>
      <c r="B4" s="94"/>
      <c r="C4" s="94"/>
      <c r="D4" s="94"/>
      <c r="E4" s="94"/>
      <c r="F4" s="94"/>
      <c r="G4" s="94"/>
      <c r="H4" s="94"/>
      <c r="I4" s="94"/>
      <c r="J4" s="94"/>
      <c r="O4" s="64"/>
      <c r="P4" s="64"/>
      <c r="Q4" s="40" t="s">
        <v>172</v>
      </c>
    </row>
    <row r="5" ht="18.75" customHeight="1" spans="1:17">
      <c r="A5" s="12" t="s">
        <v>484</v>
      </c>
      <c r="B5" s="73" t="s">
        <v>485</v>
      </c>
      <c r="C5" s="73" t="s">
        <v>486</v>
      </c>
      <c r="D5" s="73" t="s">
        <v>487</v>
      </c>
      <c r="E5" s="73" t="s">
        <v>488</v>
      </c>
      <c r="F5" s="73" t="s">
        <v>489</v>
      </c>
      <c r="G5" s="45" t="s">
        <v>192</v>
      </c>
      <c r="H5" s="45"/>
      <c r="I5" s="45"/>
      <c r="J5" s="45"/>
      <c r="K5" s="75"/>
      <c r="L5" s="45"/>
      <c r="M5" s="45"/>
      <c r="N5" s="45"/>
      <c r="O5" s="65"/>
      <c r="P5" s="75"/>
      <c r="Q5" s="46"/>
    </row>
    <row r="6" ht="18.75" customHeight="1" spans="1:17">
      <c r="A6" s="17"/>
      <c r="B6" s="76"/>
      <c r="C6" s="76"/>
      <c r="D6" s="76"/>
      <c r="E6" s="76"/>
      <c r="F6" s="76"/>
      <c r="G6" s="76" t="s">
        <v>55</v>
      </c>
      <c r="H6" s="76" t="s">
        <v>58</v>
      </c>
      <c r="I6" s="76" t="s">
        <v>490</v>
      </c>
      <c r="J6" s="76" t="s">
        <v>491</v>
      </c>
      <c r="K6" s="77" t="s">
        <v>492</v>
      </c>
      <c r="L6" s="90" t="s">
        <v>78</v>
      </c>
      <c r="M6" s="90"/>
      <c r="N6" s="90"/>
      <c r="O6" s="91"/>
      <c r="P6" s="92"/>
      <c r="Q6" s="78"/>
    </row>
    <row r="7" ht="30" customHeight="1" spans="1:17">
      <c r="A7" s="19"/>
      <c r="B7" s="78"/>
      <c r="C7" s="78"/>
      <c r="D7" s="78"/>
      <c r="E7" s="78"/>
      <c r="F7" s="78"/>
      <c r="G7" s="78"/>
      <c r="H7" s="78" t="s">
        <v>57</v>
      </c>
      <c r="I7" s="78"/>
      <c r="J7" s="78"/>
      <c r="K7" s="79"/>
      <c r="L7" s="78" t="s">
        <v>57</v>
      </c>
      <c r="M7" s="78" t="s">
        <v>64</v>
      </c>
      <c r="N7" s="78" t="s">
        <v>200</v>
      </c>
      <c r="O7" s="93" t="s">
        <v>66</v>
      </c>
      <c r="P7" s="79" t="s">
        <v>67</v>
      </c>
      <c r="Q7" s="78" t="s">
        <v>68</v>
      </c>
    </row>
    <row r="8" ht="18.75" customHeight="1" spans="1:17">
      <c r="A8" s="34">
        <v>1</v>
      </c>
      <c r="B8" s="95">
        <v>2</v>
      </c>
      <c r="C8" s="95">
        <v>3</v>
      </c>
      <c r="D8" s="95">
        <v>4</v>
      </c>
      <c r="E8" s="95">
        <v>5</v>
      </c>
      <c r="F8" s="95">
        <v>6</v>
      </c>
      <c r="G8" s="96">
        <v>7</v>
      </c>
      <c r="H8" s="96">
        <v>8</v>
      </c>
      <c r="I8" s="96">
        <v>9</v>
      </c>
      <c r="J8" s="96">
        <v>10</v>
      </c>
      <c r="K8" s="96">
        <v>11</v>
      </c>
      <c r="L8" s="96">
        <v>12</v>
      </c>
      <c r="M8" s="96">
        <v>13</v>
      </c>
      <c r="N8" s="96">
        <v>14</v>
      </c>
      <c r="O8" s="96">
        <v>15</v>
      </c>
      <c r="P8" s="96">
        <v>16</v>
      </c>
      <c r="Q8" s="96">
        <v>17</v>
      </c>
    </row>
    <row r="9" ht="18.75" customHeight="1" spans="1:17">
      <c r="A9" s="81" t="s">
        <v>70</v>
      </c>
      <c r="B9" s="82"/>
      <c r="C9" s="82"/>
      <c r="D9" s="82"/>
      <c r="E9" s="97"/>
      <c r="F9" s="24">
        <v>54900</v>
      </c>
      <c r="G9" s="24">
        <v>114900</v>
      </c>
      <c r="H9" s="24">
        <v>114900</v>
      </c>
      <c r="I9" s="24"/>
      <c r="J9" s="24"/>
      <c r="K9" s="24"/>
      <c r="L9" s="24"/>
      <c r="M9" s="24"/>
      <c r="N9" s="24"/>
      <c r="O9" s="24"/>
      <c r="P9" s="24"/>
      <c r="Q9" s="24"/>
    </row>
    <row r="10" ht="18.75" customHeight="1" spans="1:17">
      <c r="A10" s="98" t="s">
        <v>70</v>
      </c>
      <c r="B10" s="82"/>
      <c r="C10" s="82"/>
      <c r="D10" s="82"/>
      <c r="E10" s="99"/>
      <c r="F10" s="24">
        <v>54900</v>
      </c>
      <c r="G10" s="24">
        <v>114900</v>
      </c>
      <c r="H10" s="24">
        <v>114900</v>
      </c>
      <c r="I10" s="24"/>
      <c r="J10" s="24"/>
      <c r="K10" s="24"/>
      <c r="L10" s="24"/>
      <c r="M10" s="24"/>
      <c r="N10" s="24"/>
      <c r="O10" s="24"/>
      <c r="P10" s="24"/>
      <c r="Q10" s="24"/>
    </row>
    <row r="11" ht="18.75" customHeight="1" spans="1:17">
      <c r="A11" s="81" t="str">
        <f t="shared" ref="A11:A13" si="0">"    "&amp;"县政协各委室经费"</f>
        <v>    县政协各委室经费</v>
      </c>
      <c r="B11" s="82" t="s">
        <v>493</v>
      </c>
      <c r="C11" s="82" t="s">
        <v>493</v>
      </c>
      <c r="D11" s="82" t="s">
        <v>494</v>
      </c>
      <c r="E11" s="99">
        <v>1</v>
      </c>
      <c r="F11" s="24">
        <v>10500</v>
      </c>
      <c r="G11" s="24">
        <v>10500</v>
      </c>
      <c r="H11" s="24">
        <v>10500</v>
      </c>
      <c r="I11" s="24"/>
      <c r="J11" s="24"/>
      <c r="K11" s="24"/>
      <c r="L11" s="24"/>
      <c r="M11" s="24"/>
      <c r="N11" s="24"/>
      <c r="O11" s="24"/>
      <c r="P11" s="24"/>
      <c r="Q11" s="24"/>
    </row>
    <row r="12" ht="18.75" customHeight="1" spans="1:17">
      <c r="A12" s="81" t="str">
        <f t="shared" si="0"/>
        <v>    县政协各委室经费</v>
      </c>
      <c r="B12" s="82" t="s">
        <v>495</v>
      </c>
      <c r="C12" s="82" t="s">
        <v>496</v>
      </c>
      <c r="D12" s="82" t="s">
        <v>497</v>
      </c>
      <c r="E12" s="99">
        <v>1</v>
      </c>
      <c r="F12" s="24">
        <v>30000</v>
      </c>
      <c r="G12" s="24">
        <v>30000</v>
      </c>
      <c r="H12" s="24">
        <v>30000</v>
      </c>
      <c r="I12" s="24"/>
      <c r="J12" s="24"/>
      <c r="K12" s="24"/>
      <c r="L12" s="24"/>
      <c r="M12" s="24"/>
      <c r="N12" s="24"/>
      <c r="O12" s="24"/>
      <c r="P12" s="24"/>
      <c r="Q12" s="24"/>
    </row>
    <row r="13" ht="18.75" customHeight="1" spans="1:17">
      <c r="A13" s="81" t="str">
        <f t="shared" si="0"/>
        <v>    县政协各委室经费</v>
      </c>
      <c r="B13" s="82" t="s">
        <v>498</v>
      </c>
      <c r="C13" s="82" t="s">
        <v>499</v>
      </c>
      <c r="D13" s="82" t="s">
        <v>500</v>
      </c>
      <c r="E13" s="99">
        <v>80</v>
      </c>
      <c r="F13" s="24">
        <v>14400</v>
      </c>
      <c r="G13" s="24">
        <v>14400</v>
      </c>
      <c r="H13" s="24">
        <v>14400</v>
      </c>
      <c r="I13" s="24"/>
      <c r="J13" s="24"/>
      <c r="K13" s="24"/>
      <c r="L13" s="24"/>
      <c r="M13" s="24"/>
      <c r="N13" s="24"/>
      <c r="O13" s="24"/>
      <c r="P13" s="24"/>
      <c r="Q13" s="24"/>
    </row>
    <row r="14" ht="18.75" customHeight="1" spans="1:17">
      <c r="A14" s="81" t="str">
        <f t="shared" ref="A14:A15" si="1">"    "&amp;"公务用车运行维护费"</f>
        <v>    公务用车运行维护费</v>
      </c>
      <c r="B14" s="82" t="s">
        <v>501</v>
      </c>
      <c r="C14" s="82" t="s">
        <v>502</v>
      </c>
      <c r="D14" s="82" t="s">
        <v>503</v>
      </c>
      <c r="E14" s="99">
        <v>6000</v>
      </c>
      <c r="F14" s="24"/>
      <c r="G14" s="24">
        <v>48000</v>
      </c>
      <c r="H14" s="24">
        <v>48000</v>
      </c>
      <c r="I14" s="24"/>
      <c r="J14" s="24"/>
      <c r="K14" s="24"/>
      <c r="L14" s="24"/>
      <c r="M14" s="24"/>
      <c r="N14" s="24"/>
      <c r="O14" s="24"/>
      <c r="P14" s="24"/>
      <c r="Q14" s="24"/>
    </row>
    <row r="15" ht="18.75" customHeight="1" spans="1:17">
      <c r="A15" s="81" t="str">
        <f t="shared" si="1"/>
        <v>    公务用车运行维护费</v>
      </c>
      <c r="B15" s="82" t="s">
        <v>504</v>
      </c>
      <c r="C15" s="82" t="s">
        <v>505</v>
      </c>
      <c r="D15" s="82" t="s">
        <v>506</v>
      </c>
      <c r="E15" s="99">
        <v>3</v>
      </c>
      <c r="F15" s="24"/>
      <c r="G15" s="24">
        <v>12000</v>
      </c>
      <c r="H15" s="24">
        <v>12000</v>
      </c>
      <c r="I15" s="24"/>
      <c r="J15" s="24"/>
      <c r="K15" s="24"/>
      <c r="L15" s="24"/>
      <c r="M15" s="24"/>
      <c r="N15" s="24"/>
      <c r="O15" s="24"/>
      <c r="P15" s="24"/>
      <c r="Q15" s="24"/>
    </row>
    <row r="16" ht="18.75" customHeight="1" spans="1:17">
      <c r="A16" s="84" t="s">
        <v>108</v>
      </c>
      <c r="B16" s="85"/>
      <c r="C16" s="85"/>
      <c r="D16" s="85"/>
      <c r="E16" s="97"/>
      <c r="F16" s="24">
        <v>54900</v>
      </c>
      <c r="G16" s="24">
        <v>114900</v>
      </c>
      <c r="H16" s="24">
        <v>114900</v>
      </c>
      <c r="I16" s="24"/>
      <c r="J16" s="24"/>
      <c r="K16" s="24"/>
      <c r="L16" s="24"/>
      <c r="M16" s="24"/>
      <c r="N16" s="24"/>
      <c r="O16" s="24"/>
      <c r="P16" s="24"/>
      <c r="Q16" s="24"/>
    </row>
  </sheetData>
  <mergeCells count="16">
    <mergeCell ref="A3:Q3"/>
    <mergeCell ref="A4:F4"/>
    <mergeCell ref="G5:Q5"/>
    <mergeCell ref="L6:Q6"/>
    <mergeCell ref="A16:E16"/>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topLeftCell="B1" workbookViewId="0">
      <pane ySplit="1" topLeftCell="A2" activePane="bottomLeft" state="frozen"/>
      <selection/>
      <selection pane="bottomLeft" activeCell="B12" sqref="B12"/>
    </sheetView>
  </sheetViews>
  <sheetFormatPr defaultColWidth="9.13333333333333" defaultRowHeight="14.25" customHeight="1"/>
  <cols>
    <col min="1" max="1" width="31.4190476190476" customWidth="1"/>
    <col min="2" max="3" width="21.857142857142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39"/>
      <c r="M2" s="87"/>
      <c r="N2" s="88" t="s">
        <v>507</v>
      </c>
    </row>
    <row r="3" ht="34.5" customHeight="1" spans="1:14">
      <c r="A3" s="41" t="str">
        <f>"2025"&amp;"年部门政府购买服务预算表"</f>
        <v>2025年部门政府购买服务预算表</v>
      </c>
      <c r="B3" s="70"/>
      <c r="C3" s="52"/>
      <c r="D3" s="70"/>
      <c r="E3" s="70"/>
      <c r="F3" s="70"/>
      <c r="G3" s="70"/>
      <c r="H3" s="71"/>
      <c r="I3" s="70"/>
      <c r="J3" s="70"/>
      <c r="K3" s="70"/>
      <c r="L3" s="52"/>
      <c r="M3" s="71"/>
      <c r="N3" s="70"/>
    </row>
    <row r="4" ht="18.75" customHeight="1" spans="1:14">
      <c r="A4" s="60" t="str">
        <f>"单位名称："&amp;"中国人民政治协商会议耿马傣族佤族自治县委员会办公室"</f>
        <v>单位名称：中国人民政治协商会议耿马傣族佤族自治县委员会办公室</v>
      </c>
      <c r="B4" s="61"/>
      <c r="C4" s="72"/>
      <c r="D4" s="61"/>
      <c r="E4" s="61"/>
      <c r="F4" s="61"/>
      <c r="G4" s="61"/>
      <c r="H4" s="69"/>
      <c r="I4" s="63"/>
      <c r="J4" s="63"/>
      <c r="K4" s="63"/>
      <c r="L4" s="64"/>
      <c r="M4" s="89"/>
      <c r="N4" s="88" t="s">
        <v>172</v>
      </c>
    </row>
    <row r="5" ht="18.75" customHeight="1" spans="1:14">
      <c r="A5" s="12" t="s">
        <v>484</v>
      </c>
      <c r="B5" s="73" t="s">
        <v>508</v>
      </c>
      <c r="C5" s="74" t="s">
        <v>509</v>
      </c>
      <c r="D5" s="45" t="s">
        <v>192</v>
      </c>
      <c r="E5" s="45"/>
      <c r="F5" s="45"/>
      <c r="G5" s="45"/>
      <c r="H5" s="75"/>
      <c r="I5" s="45"/>
      <c r="J5" s="45"/>
      <c r="K5" s="45"/>
      <c r="L5" s="65"/>
      <c r="M5" s="75"/>
      <c r="N5" s="46"/>
    </row>
    <row r="6" ht="18.75" customHeight="1" spans="1:14">
      <c r="A6" s="17"/>
      <c r="B6" s="76"/>
      <c r="C6" s="77"/>
      <c r="D6" s="76" t="s">
        <v>55</v>
      </c>
      <c r="E6" s="76" t="s">
        <v>58</v>
      </c>
      <c r="F6" s="76" t="s">
        <v>490</v>
      </c>
      <c r="G6" s="76" t="s">
        <v>491</v>
      </c>
      <c r="H6" s="77" t="s">
        <v>492</v>
      </c>
      <c r="I6" s="90" t="s">
        <v>78</v>
      </c>
      <c r="J6" s="90"/>
      <c r="K6" s="90"/>
      <c r="L6" s="91"/>
      <c r="M6" s="92"/>
      <c r="N6" s="78"/>
    </row>
    <row r="7" ht="26.25" customHeight="1" spans="1:14">
      <c r="A7" s="19"/>
      <c r="B7" s="78"/>
      <c r="C7" s="79"/>
      <c r="D7" s="78"/>
      <c r="E7" s="78"/>
      <c r="F7" s="78"/>
      <c r="G7" s="78"/>
      <c r="H7" s="79"/>
      <c r="I7" s="78" t="s">
        <v>57</v>
      </c>
      <c r="J7" s="78" t="s">
        <v>64</v>
      </c>
      <c r="K7" s="78" t="s">
        <v>200</v>
      </c>
      <c r="L7" s="93" t="s">
        <v>66</v>
      </c>
      <c r="M7" s="79" t="s">
        <v>67</v>
      </c>
      <c r="N7" s="78" t="s">
        <v>68</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108</v>
      </c>
      <c r="B11" s="85"/>
      <c r="C11" s="86"/>
      <c r="D11" s="24"/>
      <c r="E11" s="24"/>
      <c r="F11" s="24"/>
      <c r="G11" s="24"/>
      <c r="H11" s="24"/>
      <c r="I11" s="24"/>
      <c r="J11" s="24"/>
      <c r="K11" s="24"/>
      <c r="L11" s="24"/>
      <c r="M11" s="24"/>
      <c r="N11" s="24"/>
    </row>
    <row r="12" customHeight="1" spans="2:2">
      <c r="B12" t="s">
        <v>510</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9.13333333333333" defaultRowHeight="14.25" customHeight="1"/>
  <cols>
    <col min="1" max="1" width="37.7047619047619" customWidth="1"/>
    <col min="2" max="4" width="17.5714285714286" customWidth="1"/>
    <col min="5" max="9" width="15.7047619047619" customWidth="1"/>
  </cols>
  <sheetData>
    <row r="1" customHeight="1" spans="1:9">
      <c r="A1" s="1"/>
      <c r="B1" s="1"/>
      <c r="C1" s="1"/>
      <c r="D1" s="1"/>
      <c r="E1" s="1"/>
      <c r="F1" s="1"/>
      <c r="G1" s="1"/>
      <c r="H1" s="1"/>
      <c r="I1" s="1"/>
    </row>
    <row r="2" ht="15" customHeight="1" spans="1:9">
      <c r="A2" s="31"/>
      <c r="B2" s="31"/>
      <c r="C2" s="31"/>
      <c r="D2" s="58"/>
      <c r="G2" s="39"/>
      <c r="H2" s="39"/>
      <c r="I2" s="39" t="s">
        <v>511</v>
      </c>
    </row>
    <row r="3" ht="27.75" customHeight="1" spans="1:9">
      <c r="A3" s="59" t="str">
        <f>"2025"&amp;"年县对下转移支付预算表"</f>
        <v>2025年县对下转移支付预算表</v>
      </c>
      <c r="B3" s="7"/>
      <c r="C3" s="7"/>
      <c r="D3" s="7"/>
      <c r="E3" s="7"/>
      <c r="F3" s="7"/>
      <c r="G3" s="52"/>
      <c r="H3" s="52"/>
      <c r="I3" s="7"/>
    </row>
    <row r="4" ht="18.75" customHeight="1" spans="1:9">
      <c r="A4" s="60" t="str">
        <f>"单位名称："&amp;"中国人民政治协商会议耿马傣族佤族自治县委员会办公室"</f>
        <v>单位名称：中国人民政治协商会议耿马傣族佤族自治县委员会办公室</v>
      </c>
      <c r="B4" s="61"/>
      <c r="C4" s="61"/>
      <c r="D4" s="62"/>
      <c r="E4" s="63"/>
      <c r="G4" s="64"/>
      <c r="H4" s="64"/>
      <c r="I4" s="39" t="s">
        <v>172</v>
      </c>
    </row>
    <row r="5" ht="18.75" customHeight="1" spans="1:9">
      <c r="A5" s="32" t="s">
        <v>512</v>
      </c>
      <c r="B5" s="13" t="s">
        <v>192</v>
      </c>
      <c r="C5" s="14"/>
      <c r="D5" s="14"/>
      <c r="E5" s="13" t="s">
        <v>513</v>
      </c>
      <c r="F5" s="14"/>
      <c r="G5" s="65"/>
      <c r="H5" s="65"/>
      <c r="I5" s="15"/>
    </row>
    <row r="6" ht="18.75" customHeight="1" spans="1:9">
      <c r="A6" s="34"/>
      <c r="B6" s="33" t="s">
        <v>55</v>
      </c>
      <c r="C6" s="12" t="s">
        <v>58</v>
      </c>
      <c r="D6" s="66" t="s">
        <v>514</v>
      </c>
      <c r="E6" s="67" t="s">
        <v>515</v>
      </c>
      <c r="F6" s="67" t="s">
        <v>515</v>
      </c>
      <c r="G6" s="67" t="s">
        <v>515</v>
      </c>
      <c r="H6" s="67" t="s">
        <v>515</v>
      </c>
      <c r="I6" s="67" t="s">
        <v>515</v>
      </c>
    </row>
    <row r="7" ht="18.75" customHeight="1" spans="1:9">
      <c r="A7" s="67">
        <v>1</v>
      </c>
      <c r="B7" s="67">
        <v>2</v>
      </c>
      <c r="C7" s="67">
        <v>3</v>
      </c>
      <c r="D7" s="67">
        <v>4</v>
      </c>
      <c r="E7" s="67">
        <v>5</v>
      </c>
      <c r="F7" s="67">
        <v>6</v>
      </c>
      <c r="G7" s="67">
        <v>7</v>
      </c>
      <c r="H7" s="67">
        <v>8</v>
      </c>
      <c r="I7" s="67">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Height="1" spans="1:1">
      <c r="A10" t="s">
        <v>516</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3333333333333" defaultRowHeight="12" customHeight="1"/>
  <cols>
    <col min="1" max="1" width="34.2857142857143" customWidth="1"/>
    <col min="2" max="2" width="29" customWidth="1"/>
    <col min="3" max="5" width="23.5714285714286" customWidth="1"/>
    <col min="6" max="6" width="11.2857142857143" customWidth="1"/>
    <col min="7" max="7" width="25.1333333333333" customWidth="1"/>
    <col min="8" max="8" width="15.5714285714286" customWidth="1"/>
    <col min="9" max="9" width="13.4190476190476" customWidth="1"/>
    <col min="10" max="10" width="18.8571428571429" customWidth="1"/>
  </cols>
  <sheetData>
    <row r="1" customHeight="1" spans="1:10">
      <c r="A1" s="1"/>
      <c r="B1" s="1"/>
      <c r="C1" s="1"/>
      <c r="D1" s="1"/>
      <c r="E1" s="1"/>
      <c r="F1" s="1"/>
      <c r="G1" s="1"/>
      <c r="H1" s="1"/>
      <c r="I1" s="1"/>
      <c r="J1" s="1"/>
    </row>
    <row r="2" ht="15" customHeight="1" spans="10:10">
      <c r="J2" s="39" t="s">
        <v>517</v>
      </c>
    </row>
    <row r="3" ht="36" customHeight="1" spans="1:10">
      <c r="A3" s="6" t="str">
        <f>"2025"&amp;"年县对下转移支付绩效目标表"</f>
        <v>2025年县对下转移支付绩效目标表</v>
      </c>
      <c r="B3" s="7"/>
      <c r="C3" s="7"/>
      <c r="D3" s="7"/>
      <c r="E3" s="7"/>
      <c r="F3" s="52"/>
      <c r="G3" s="7"/>
      <c r="H3" s="52"/>
      <c r="I3" s="52"/>
      <c r="J3" s="7"/>
    </row>
    <row r="4" ht="18.75" customHeight="1" spans="1:8">
      <c r="A4" s="8" t="str">
        <f>"单位名称："&amp;"中国人民政治协商会议耿马傣族佤族自治县委员会办公室"</f>
        <v>单位名称：中国人民政治协商会议耿马傣族佤族自治县委员会办公室</v>
      </c>
      <c r="B4" s="4"/>
      <c r="C4" s="4"/>
      <c r="D4" s="4"/>
      <c r="E4" s="4"/>
      <c r="F4" s="53"/>
      <c r="G4" s="4"/>
      <c r="H4" s="53"/>
    </row>
    <row r="5" ht="18.75" customHeight="1" spans="1:10">
      <c r="A5" s="47" t="s">
        <v>294</v>
      </c>
      <c r="B5" s="47" t="s">
        <v>295</v>
      </c>
      <c r="C5" s="47" t="s">
        <v>296</v>
      </c>
      <c r="D5" s="47" t="s">
        <v>297</v>
      </c>
      <c r="E5" s="47" t="s">
        <v>298</v>
      </c>
      <c r="F5" s="54" t="s">
        <v>299</v>
      </c>
      <c r="G5" s="47" t="s">
        <v>300</v>
      </c>
      <c r="H5" s="54" t="s">
        <v>301</v>
      </c>
      <c r="I5" s="54" t="s">
        <v>302</v>
      </c>
      <c r="J5" s="47" t="s">
        <v>303</v>
      </c>
    </row>
    <row r="6" ht="18.75" customHeight="1" spans="1:10">
      <c r="A6" s="47">
        <v>1</v>
      </c>
      <c r="B6" s="47">
        <v>2</v>
      </c>
      <c r="C6" s="47">
        <v>3</v>
      </c>
      <c r="D6" s="47">
        <v>4</v>
      </c>
      <c r="E6" s="47">
        <v>5</v>
      </c>
      <c r="F6" s="54">
        <v>6</v>
      </c>
      <c r="G6" s="47">
        <v>7</v>
      </c>
      <c r="H6" s="54">
        <v>8</v>
      </c>
      <c r="I6" s="54">
        <v>9</v>
      </c>
      <c r="J6" s="47">
        <v>10</v>
      </c>
    </row>
    <row r="7" ht="18.75" customHeight="1" spans="1:10">
      <c r="A7" s="22"/>
      <c r="B7" s="48"/>
      <c r="C7" s="48"/>
      <c r="D7" s="48"/>
      <c r="E7" s="55"/>
      <c r="F7" s="56"/>
      <c r="G7" s="55"/>
      <c r="H7" s="56"/>
      <c r="I7" s="56"/>
      <c r="J7" s="55"/>
    </row>
    <row r="8" ht="18.75" customHeight="1" spans="1:10">
      <c r="A8" s="22"/>
      <c r="B8" s="22"/>
      <c r="C8" s="22"/>
      <c r="D8" s="22"/>
      <c r="E8" s="22"/>
      <c r="F8" s="57"/>
      <c r="G8" s="22"/>
      <c r="H8" s="22"/>
      <c r="I8" s="22"/>
      <c r="J8" s="22"/>
    </row>
    <row r="9" customHeight="1" spans="1:1">
      <c r="A9" t="s">
        <v>516</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A10" sqref="A10"/>
    </sheetView>
  </sheetViews>
  <sheetFormatPr defaultColWidth="9.13333333333333" defaultRowHeight="12" customHeight="1" outlineLevelCol="7"/>
  <cols>
    <col min="1" max="1" width="29" customWidth="1"/>
    <col min="2" max="2" width="18.7047619047619" customWidth="1"/>
    <col min="3" max="3" width="24.8571428571429" customWidth="1"/>
    <col min="4" max="4" width="23.5714285714286" customWidth="1"/>
    <col min="5" max="5" width="17.8571428571429" customWidth="1"/>
    <col min="6" max="6" width="23.5714285714286" customWidth="1"/>
    <col min="7" max="7" width="25.1333333333333" customWidth="1"/>
    <col min="8" max="8" width="18.8571428571429" customWidth="1"/>
  </cols>
  <sheetData>
    <row r="1" customHeight="1" spans="1:8">
      <c r="A1" s="1"/>
      <c r="B1" s="1"/>
      <c r="C1" s="1"/>
      <c r="D1" s="1"/>
      <c r="E1" s="1"/>
      <c r="F1" s="1"/>
      <c r="G1" s="1"/>
      <c r="H1" s="1"/>
    </row>
    <row r="2" ht="15" customHeight="1" spans="1:8">
      <c r="A2" s="2"/>
      <c r="B2" s="2"/>
      <c r="C2" s="2"/>
      <c r="D2" s="2"/>
      <c r="E2" s="2"/>
      <c r="F2" s="2"/>
      <c r="G2" s="2"/>
      <c r="H2" s="40" t="s">
        <v>518</v>
      </c>
    </row>
    <row r="3" ht="34.5" customHeight="1" spans="1:8">
      <c r="A3" s="41" t="str">
        <f>"2025"&amp;"年新增资产配置表"</f>
        <v>2025年新增资产配置表</v>
      </c>
      <c r="B3" s="7"/>
      <c r="C3" s="7"/>
      <c r="D3" s="7"/>
      <c r="E3" s="7"/>
      <c r="F3" s="7"/>
      <c r="G3" s="7"/>
      <c r="H3" s="7"/>
    </row>
    <row r="4" ht="18.75" customHeight="1" spans="1:8">
      <c r="A4" s="42" t="str">
        <f>"单位名称："&amp;"中国人民政治协商会议耿马傣族佤族自治县委员会办公室"</f>
        <v>单位名称：中国人民政治协商会议耿马傣族佤族自治县委员会办公室</v>
      </c>
      <c r="B4" s="9"/>
      <c r="C4" s="4"/>
      <c r="H4" s="43" t="s">
        <v>172</v>
      </c>
    </row>
    <row r="5" ht="18.75" customHeight="1" spans="1:8">
      <c r="A5" s="12" t="s">
        <v>185</v>
      </c>
      <c r="B5" s="12" t="s">
        <v>519</v>
      </c>
      <c r="C5" s="12" t="s">
        <v>520</v>
      </c>
      <c r="D5" s="12" t="s">
        <v>521</v>
      </c>
      <c r="E5" s="12" t="s">
        <v>522</v>
      </c>
      <c r="F5" s="44" t="s">
        <v>523</v>
      </c>
      <c r="G5" s="45"/>
      <c r="H5" s="46"/>
    </row>
    <row r="6" ht="18.75" customHeight="1" spans="1:8">
      <c r="A6" s="19"/>
      <c r="B6" s="19"/>
      <c r="C6" s="19"/>
      <c r="D6" s="19"/>
      <c r="E6" s="19"/>
      <c r="F6" s="47" t="s">
        <v>488</v>
      </c>
      <c r="G6" s="47" t="s">
        <v>524</v>
      </c>
      <c r="H6" s="47" t="s">
        <v>525</v>
      </c>
    </row>
    <row r="7" ht="18.75" customHeight="1" spans="1:8">
      <c r="A7" s="47">
        <v>1</v>
      </c>
      <c r="B7" s="47">
        <v>2</v>
      </c>
      <c r="C7" s="47">
        <v>3</v>
      </c>
      <c r="D7" s="47">
        <v>4</v>
      </c>
      <c r="E7" s="47">
        <v>5</v>
      </c>
      <c r="F7" s="47">
        <v>6</v>
      </c>
      <c r="G7" s="47">
        <v>7</v>
      </c>
      <c r="H7" s="47">
        <v>8</v>
      </c>
    </row>
    <row r="8" ht="18.75" customHeight="1" spans="1:8">
      <c r="A8" s="48"/>
      <c r="B8" s="48"/>
      <c r="C8" s="35"/>
      <c r="D8" s="35"/>
      <c r="E8" s="35"/>
      <c r="F8" s="49"/>
      <c r="G8" s="24"/>
      <c r="H8" s="24"/>
    </row>
    <row r="9" ht="18.75" customHeight="1" spans="1:8">
      <c r="A9" s="27" t="s">
        <v>55</v>
      </c>
      <c r="B9" s="50"/>
      <c r="C9" s="50"/>
      <c r="D9" s="50"/>
      <c r="E9" s="51"/>
      <c r="F9" s="49"/>
      <c r="G9" s="24"/>
      <c r="H9" s="24"/>
    </row>
    <row r="10" customHeight="1" spans="1:1">
      <c r="A10" t="s">
        <v>526</v>
      </c>
    </row>
  </sheetData>
  <mergeCells count="9">
    <mergeCell ref="A3:H3"/>
    <mergeCell ref="A4:C4"/>
    <mergeCell ref="F5:H5"/>
    <mergeCell ref="A9:E9"/>
    <mergeCell ref="A5:A6"/>
    <mergeCell ref="B5:B6"/>
    <mergeCell ref="C5:C6"/>
    <mergeCell ref="D5:D6"/>
    <mergeCell ref="E5:E6"/>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3333333333333" defaultRowHeight="14.25" customHeight="1"/>
  <cols>
    <col min="1" max="1" width="13.4190476190476" customWidth="1"/>
    <col min="2" max="2" width="43.8761904761905" customWidth="1"/>
    <col min="3" max="3" width="23.8571428571429" customWidth="1"/>
    <col min="4" max="4" width="11.1333333333333" customWidth="1"/>
    <col min="5" max="5" width="33.1619047619048" customWidth="1"/>
    <col min="6" max="6" width="9.85714285714286" customWidth="1"/>
    <col min="7" max="7" width="17.7047619047619"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39" t="s">
        <v>527</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"单位名称："&amp;"中国人民政治协商会议耿马傣族佤族自治县委员会办公室"</f>
        <v>单位名称：中国人民政治协商会议耿马傣族佤族自治县委员会办公室</v>
      </c>
      <c r="B4" s="9"/>
      <c r="C4" s="9"/>
      <c r="D4" s="9"/>
      <c r="E4" s="9"/>
      <c r="F4" s="9"/>
      <c r="G4" s="9"/>
      <c r="H4" s="10"/>
      <c r="I4" s="10"/>
      <c r="J4" s="10"/>
      <c r="K4" s="5" t="s">
        <v>172</v>
      </c>
    </row>
    <row r="5" ht="18.75" customHeight="1" spans="1:11">
      <c r="A5" s="11" t="s">
        <v>272</v>
      </c>
      <c r="B5" s="11" t="s">
        <v>187</v>
      </c>
      <c r="C5" s="11" t="s">
        <v>273</v>
      </c>
      <c r="D5" s="12" t="s">
        <v>188</v>
      </c>
      <c r="E5" s="12" t="s">
        <v>189</v>
      </c>
      <c r="F5" s="12" t="s">
        <v>274</v>
      </c>
      <c r="G5" s="12" t="s">
        <v>275</v>
      </c>
      <c r="H5" s="32" t="s">
        <v>55</v>
      </c>
      <c r="I5" s="13" t="s">
        <v>528</v>
      </c>
      <c r="J5" s="14"/>
      <c r="K5" s="15"/>
    </row>
    <row r="6" ht="18.75" customHeight="1" spans="1:11">
      <c r="A6" s="16"/>
      <c r="B6" s="16"/>
      <c r="C6" s="16"/>
      <c r="D6" s="17"/>
      <c r="E6" s="17"/>
      <c r="F6" s="17"/>
      <c r="G6" s="17"/>
      <c r="H6" s="33"/>
      <c r="I6" s="12" t="s">
        <v>58</v>
      </c>
      <c r="J6" s="12" t="s">
        <v>59</v>
      </c>
      <c r="K6" s="12" t="s">
        <v>60</v>
      </c>
    </row>
    <row r="7" ht="18.75" customHeight="1" spans="1:11">
      <c r="A7" s="18"/>
      <c r="B7" s="18"/>
      <c r="C7" s="18"/>
      <c r="D7" s="19"/>
      <c r="E7" s="19"/>
      <c r="F7" s="19"/>
      <c r="G7" s="19"/>
      <c r="H7" s="34"/>
      <c r="I7" s="19" t="s">
        <v>57</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108</v>
      </c>
      <c r="B11" s="37"/>
      <c r="C11" s="37"/>
      <c r="D11" s="37"/>
      <c r="E11" s="37"/>
      <c r="F11" s="37"/>
      <c r="G11" s="38"/>
      <c r="H11" s="24"/>
      <c r="I11" s="24"/>
      <c r="J11" s="24"/>
      <c r="K11" s="24"/>
    </row>
    <row r="12" customHeight="1" spans="1:1">
      <c r="A12" t="s">
        <v>529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88888888888889" right="0.388888888888889" top="0.579166666666667" bottom="0.579166666666667"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7"/>
  <sheetViews>
    <sheetView showZeros="0" workbookViewId="0">
      <pane ySplit="1" topLeftCell="A8" activePane="bottomLeft" state="frozen"/>
      <selection/>
      <selection pane="bottomLeft" activeCell="G2" sqref="G2 A3:G3 A4:D4 G4 E5:G5 B5:D8 F6:G8 A5:A10 E6:E10 B11:E16 A17:E17"/>
    </sheetView>
  </sheetViews>
  <sheetFormatPr defaultColWidth="9.13333333333333" defaultRowHeight="14.25" customHeight="1" outlineLevelCol="6"/>
  <cols>
    <col min="1" max="1" width="29.4190476190476" customWidth="1"/>
    <col min="2" max="2" width="23.1333333333333" customWidth="1"/>
    <col min="3" max="3" width="31.5714285714286" customWidth="1"/>
    <col min="4" max="4" width="20.4190476190476" customWidth="1"/>
    <col min="5" max="7" width="23.8571428571429" customWidth="1"/>
  </cols>
  <sheetData>
    <row r="1" customHeight="1" spans="1:7">
      <c r="A1" s="1"/>
      <c r="B1" s="1"/>
      <c r="C1" s="1"/>
      <c r="D1" s="1"/>
      <c r="E1" s="1"/>
      <c r="F1" s="1"/>
      <c r="G1" s="1"/>
    </row>
    <row r="2" ht="15" customHeight="1" spans="1:7">
      <c r="A2" s="2"/>
      <c r="B2" s="2"/>
      <c r="C2" s="2"/>
      <c r="D2" s="3"/>
      <c r="E2" s="4"/>
      <c r="F2" s="4"/>
      <c r="G2" s="5" t="s">
        <v>530</v>
      </c>
    </row>
    <row r="3" ht="36.75" customHeight="1" spans="1:7">
      <c r="A3" s="6" t="str">
        <f>"2025"&amp;"年部门项目中期规划预算表"</f>
        <v>2025年部门项目中期规划预算表</v>
      </c>
      <c r="B3" s="7"/>
      <c r="C3" s="7"/>
      <c r="D3" s="7"/>
      <c r="E3" s="7"/>
      <c r="F3" s="7"/>
      <c r="G3" s="7"/>
    </row>
    <row r="4" ht="18.75" customHeight="1" spans="1:7">
      <c r="A4" s="8" t="str">
        <f>"单位名称："&amp;"中国人民政治协商会议耿马傣族佤族自治县委员会办公室"</f>
        <v>单位名称：中国人民政治协商会议耿马傣族佤族自治县委员会办公室</v>
      </c>
      <c r="B4" s="9"/>
      <c r="C4" s="9"/>
      <c r="D4" s="9"/>
      <c r="E4" s="10"/>
      <c r="F4" s="10"/>
      <c r="G4" s="5" t="s">
        <v>172</v>
      </c>
    </row>
    <row r="5" ht="18.75" customHeight="1" spans="1:7">
      <c r="A5" s="11" t="s">
        <v>273</v>
      </c>
      <c r="B5" s="11" t="s">
        <v>272</v>
      </c>
      <c r="C5" s="11" t="s">
        <v>187</v>
      </c>
      <c r="D5" s="12" t="s">
        <v>531</v>
      </c>
      <c r="E5" s="13" t="s">
        <v>58</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57</v>
      </c>
      <c r="F7" s="18"/>
      <c r="G7" s="19"/>
    </row>
    <row r="8" ht="18.75" customHeight="1" spans="1:7">
      <c r="A8" s="20">
        <v>1</v>
      </c>
      <c r="B8" s="20">
        <v>2</v>
      </c>
      <c r="C8" s="20">
        <v>3</v>
      </c>
      <c r="D8" s="20">
        <v>4</v>
      </c>
      <c r="E8" s="20">
        <v>5</v>
      </c>
      <c r="F8" s="20">
        <v>6</v>
      </c>
      <c r="G8" s="21">
        <v>7</v>
      </c>
    </row>
    <row r="9" ht="18.75" customHeight="1" spans="1:7">
      <c r="A9" s="22" t="s">
        <v>70</v>
      </c>
      <c r="B9" s="23"/>
      <c r="C9" s="23"/>
      <c r="D9" s="22"/>
      <c r="E9" s="24">
        <v>920600</v>
      </c>
      <c r="F9" s="24"/>
      <c r="G9" s="24"/>
    </row>
    <row r="10" ht="18.75" customHeight="1" spans="1:7">
      <c r="A10" s="25" t="s">
        <v>70</v>
      </c>
      <c r="B10" s="22"/>
      <c r="C10" s="22"/>
      <c r="D10" s="22"/>
      <c r="E10" s="24">
        <v>920600</v>
      </c>
      <c r="F10" s="24"/>
      <c r="G10" s="24"/>
    </row>
    <row r="11" ht="18.75" customHeight="1" spans="1:7">
      <c r="A11" s="26"/>
      <c r="B11" s="22" t="s">
        <v>532</v>
      </c>
      <c r="C11" s="22" t="s">
        <v>289</v>
      </c>
      <c r="D11" s="22" t="s">
        <v>533</v>
      </c>
      <c r="E11" s="24">
        <v>260000</v>
      </c>
      <c r="F11" s="24"/>
      <c r="G11" s="24"/>
    </row>
    <row r="12" ht="18.75" customHeight="1" spans="1:7">
      <c r="A12" s="26"/>
      <c r="B12" s="22" t="s">
        <v>532</v>
      </c>
      <c r="C12" s="22" t="s">
        <v>285</v>
      </c>
      <c r="D12" s="22" t="s">
        <v>533</v>
      </c>
      <c r="E12" s="24">
        <v>160000</v>
      </c>
      <c r="F12" s="24"/>
      <c r="G12" s="24"/>
    </row>
    <row r="13" ht="18.75" customHeight="1" spans="1:7">
      <c r="A13" s="26"/>
      <c r="B13" s="22" t="s">
        <v>532</v>
      </c>
      <c r="C13" s="22" t="s">
        <v>291</v>
      </c>
      <c r="D13" s="22" t="s">
        <v>533</v>
      </c>
      <c r="E13" s="24">
        <v>210000</v>
      </c>
      <c r="F13" s="24"/>
      <c r="G13" s="24"/>
    </row>
    <row r="14" ht="18.75" customHeight="1" spans="1:7">
      <c r="A14" s="26"/>
      <c r="B14" s="22" t="s">
        <v>532</v>
      </c>
      <c r="C14" s="22" t="s">
        <v>281</v>
      </c>
      <c r="D14" s="22" t="s">
        <v>533</v>
      </c>
      <c r="E14" s="24">
        <v>260000</v>
      </c>
      <c r="F14" s="24"/>
      <c r="G14" s="24"/>
    </row>
    <row r="15" ht="18.75" customHeight="1" spans="1:7">
      <c r="A15" s="26"/>
      <c r="B15" s="22" t="s">
        <v>532</v>
      </c>
      <c r="C15" s="22" t="s">
        <v>283</v>
      </c>
      <c r="D15" s="22" t="s">
        <v>533</v>
      </c>
      <c r="E15" s="24">
        <v>20000</v>
      </c>
      <c r="F15" s="24"/>
      <c r="G15" s="24"/>
    </row>
    <row r="16" ht="18.75" customHeight="1" spans="1:7">
      <c r="A16" s="26"/>
      <c r="B16" s="22" t="s">
        <v>532</v>
      </c>
      <c r="C16" s="22" t="s">
        <v>278</v>
      </c>
      <c r="D16" s="22" t="s">
        <v>533</v>
      </c>
      <c r="E16" s="24">
        <v>10600</v>
      </c>
      <c r="F16" s="24"/>
      <c r="G16" s="24"/>
    </row>
    <row r="17" ht="18.75" customHeight="1" spans="1:7">
      <c r="A17" s="27" t="s">
        <v>55</v>
      </c>
      <c r="B17" s="28" t="s">
        <v>534</v>
      </c>
      <c r="C17" s="28"/>
      <c r="D17" s="29"/>
      <c r="E17" s="24">
        <v>920600</v>
      </c>
      <c r="F17" s="24"/>
      <c r="G17" s="24"/>
    </row>
  </sheetData>
  <mergeCells count="11">
    <mergeCell ref="A3:G3"/>
    <mergeCell ref="A4:D4"/>
    <mergeCell ref="E5:G5"/>
    <mergeCell ref="A17:D17"/>
    <mergeCell ref="A5:A7"/>
    <mergeCell ref="B5:B7"/>
    <mergeCell ref="C5:C7"/>
    <mergeCell ref="D5:D7"/>
    <mergeCell ref="E6:E7"/>
    <mergeCell ref="F6:F7"/>
    <mergeCell ref="G6:G7"/>
  </mergeCells>
  <printOptions horizontalCentered="1"/>
  <pageMargins left="0.388888888888889" right="0.388888888888889" top="0.579166666666667" bottom="0.579166666666667"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pane ySplit="1" topLeftCell="A2" activePane="bottomLeft" state="frozen"/>
      <selection/>
      <selection pane="bottomLeft" activeCell="B10" sqref="B10"/>
    </sheetView>
  </sheetViews>
  <sheetFormatPr defaultColWidth="9.13333333333333" defaultRowHeight="14.25" customHeight="1"/>
  <cols>
    <col min="1" max="1" width="21.1333333333333"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197"/>
      <c r="O2" s="68"/>
      <c r="P2" s="68"/>
      <c r="Q2" s="68"/>
      <c r="R2" s="68"/>
      <c r="S2" s="39" t="s">
        <v>52</v>
      </c>
    </row>
    <row r="3" ht="57.75" customHeight="1" spans="1:19">
      <c r="A3" s="128" t="str">
        <f>"2025"&amp;"年部门收入预算表"</f>
        <v>2025年部门收入预算表</v>
      </c>
      <c r="B3" s="181"/>
      <c r="C3" s="181"/>
      <c r="D3" s="181"/>
      <c r="E3" s="181"/>
      <c r="F3" s="181"/>
      <c r="G3" s="181"/>
      <c r="H3" s="181"/>
      <c r="I3" s="181"/>
      <c r="J3" s="181"/>
      <c r="K3" s="181"/>
      <c r="L3" s="181"/>
      <c r="M3" s="181"/>
      <c r="N3" s="181"/>
      <c r="O3" s="198"/>
      <c r="P3" s="198"/>
      <c r="Q3" s="198"/>
      <c r="R3" s="198"/>
      <c r="S3" s="198"/>
    </row>
    <row r="4" ht="18.75" customHeight="1" spans="1:19">
      <c r="A4" s="42" t="str">
        <f>"单位名称："&amp;"中国人民政治协商会议耿马傣族佤族自治县委员会办公室"</f>
        <v>单位名称：中国人民政治协商会议耿马傣族佤族自治县委员会办公室</v>
      </c>
      <c r="B4" s="94"/>
      <c r="C4" s="94"/>
      <c r="D4" s="94"/>
      <c r="E4" s="94"/>
      <c r="F4" s="94"/>
      <c r="G4" s="94"/>
      <c r="H4" s="94"/>
      <c r="I4" s="94"/>
      <c r="J4" s="72"/>
      <c r="K4" s="94"/>
      <c r="L4" s="94"/>
      <c r="M4" s="94"/>
      <c r="N4" s="94"/>
      <c r="O4" s="72"/>
      <c r="P4" s="72"/>
      <c r="Q4" s="72"/>
      <c r="R4" s="72"/>
      <c r="S4" s="39" t="s">
        <v>1</v>
      </c>
    </row>
    <row r="5" ht="18.75" customHeight="1" spans="1:19">
      <c r="A5" s="182" t="s">
        <v>53</v>
      </c>
      <c r="B5" s="183" t="s">
        <v>54</v>
      </c>
      <c r="C5" s="183" t="s">
        <v>55</v>
      </c>
      <c r="D5" s="184" t="s">
        <v>56</v>
      </c>
      <c r="E5" s="185"/>
      <c r="F5" s="185"/>
      <c r="G5" s="185"/>
      <c r="H5" s="185"/>
      <c r="I5" s="185"/>
      <c r="J5" s="199"/>
      <c r="K5" s="185"/>
      <c r="L5" s="185"/>
      <c r="M5" s="185"/>
      <c r="N5" s="200"/>
      <c r="O5" s="184" t="s">
        <v>45</v>
      </c>
      <c r="P5" s="184"/>
      <c r="Q5" s="184"/>
      <c r="R5" s="184"/>
      <c r="S5" s="203"/>
    </row>
    <row r="6" ht="18.75" customHeight="1" spans="1:19">
      <c r="A6" s="186"/>
      <c r="B6" s="187"/>
      <c r="C6" s="187"/>
      <c r="D6" s="188" t="s">
        <v>57</v>
      </c>
      <c r="E6" s="188" t="s">
        <v>58</v>
      </c>
      <c r="F6" s="188" t="s">
        <v>59</v>
      </c>
      <c r="G6" s="188" t="s">
        <v>60</v>
      </c>
      <c r="H6" s="188" t="s">
        <v>61</v>
      </c>
      <c r="I6" s="201" t="s">
        <v>62</v>
      </c>
      <c r="J6" s="201"/>
      <c r="K6" s="201"/>
      <c r="L6" s="201"/>
      <c r="M6" s="201"/>
      <c r="N6" s="191"/>
      <c r="O6" s="188" t="s">
        <v>57</v>
      </c>
      <c r="P6" s="188" t="s">
        <v>58</v>
      </c>
      <c r="Q6" s="188" t="s">
        <v>59</v>
      </c>
      <c r="R6" s="188" t="s">
        <v>60</v>
      </c>
      <c r="S6" s="188" t="s">
        <v>63</v>
      </c>
    </row>
    <row r="7" ht="18.75" customHeight="1" spans="1:19">
      <c r="A7" s="189"/>
      <c r="B7" s="190"/>
      <c r="C7" s="190"/>
      <c r="D7" s="191"/>
      <c r="E7" s="191"/>
      <c r="F7" s="191"/>
      <c r="G7" s="191"/>
      <c r="H7" s="191"/>
      <c r="I7" s="190" t="s">
        <v>57</v>
      </c>
      <c r="J7" s="190" t="s">
        <v>64</v>
      </c>
      <c r="K7" s="190" t="s">
        <v>65</v>
      </c>
      <c r="L7" s="190" t="s">
        <v>66</v>
      </c>
      <c r="M7" s="190" t="s">
        <v>67</v>
      </c>
      <c r="N7" s="190" t="s">
        <v>68</v>
      </c>
      <c r="O7" s="202"/>
      <c r="P7" s="202"/>
      <c r="Q7" s="202"/>
      <c r="R7" s="202"/>
      <c r="S7" s="191"/>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2" t="s">
        <v>69</v>
      </c>
      <c r="B9" s="193" t="s">
        <v>70</v>
      </c>
      <c r="C9" s="24">
        <v>7504230.75</v>
      </c>
      <c r="D9" s="24">
        <v>7504230.75</v>
      </c>
      <c r="E9" s="24">
        <v>7504230.75</v>
      </c>
      <c r="F9" s="24"/>
      <c r="G9" s="24"/>
      <c r="H9" s="24"/>
      <c r="I9" s="24"/>
      <c r="J9" s="24"/>
      <c r="K9" s="24"/>
      <c r="L9" s="24"/>
      <c r="M9" s="24"/>
      <c r="N9" s="24"/>
      <c r="O9" s="24"/>
      <c r="P9" s="24"/>
      <c r="Q9" s="24"/>
      <c r="R9" s="24"/>
      <c r="S9" s="24"/>
    </row>
    <row r="10" ht="18.75" customHeight="1" spans="1:19">
      <c r="A10" s="98" t="s">
        <v>71</v>
      </c>
      <c r="B10" s="194" t="s">
        <v>70</v>
      </c>
      <c r="C10" s="24">
        <v>7504230.75</v>
      </c>
      <c r="D10" s="24">
        <v>7504230.75</v>
      </c>
      <c r="E10" s="24">
        <v>7504230.75</v>
      </c>
      <c r="F10" s="24"/>
      <c r="G10" s="24"/>
      <c r="H10" s="24"/>
      <c r="I10" s="24"/>
      <c r="J10" s="24"/>
      <c r="K10" s="24"/>
      <c r="L10" s="24"/>
      <c r="M10" s="24"/>
      <c r="N10" s="24"/>
      <c r="O10" s="24"/>
      <c r="P10" s="24"/>
      <c r="Q10" s="24"/>
      <c r="R10" s="24"/>
      <c r="S10" s="24"/>
    </row>
    <row r="11" ht="18.75" customHeight="1" spans="1:19">
      <c r="A11" s="195" t="s">
        <v>55</v>
      </c>
      <c r="B11" s="196"/>
      <c r="C11" s="24">
        <v>7504230.75</v>
      </c>
      <c r="D11" s="24">
        <v>7504230.75</v>
      </c>
      <c r="E11" s="24">
        <v>7504230.75</v>
      </c>
      <c r="F11" s="24"/>
      <c r="G11" s="24"/>
      <c r="H11" s="24"/>
      <c r="I11" s="24"/>
      <c r="J11" s="24"/>
      <c r="K11" s="24"/>
      <c r="L11" s="24"/>
      <c r="M11" s="24"/>
      <c r="N11" s="24"/>
      <c r="O11" s="24"/>
      <c r="P11" s="24"/>
      <c r="Q11" s="24"/>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88888888888889" right="0.388888888888889" top="0.509027777777778" bottom="0.509027777777778" header="0.309027777777778" footer="0.309027777777778"/>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8"/>
  <sheetViews>
    <sheetView showZeros="0" topLeftCell="I1" workbookViewId="0">
      <pane ySplit="1" topLeftCell="A2" activePane="bottomLeft" state="frozen"/>
      <selection/>
      <selection pane="bottomLeft" activeCell="A1" sqref="A1"/>
    </sheetView>
  </sheetViews>
  <sheetFormatPr defaultColWidth="9.13333333333333" defaultRowHeight="14.25" customHeight="1"/>
  <cols>
    <col min="1" max="1" width="14.2857142857143" customWidth="1"/>
    <col min="2" max="2" width="37.7047619047619" customWidth="1"/>
    <col min="3" max="6" width="19.1333333333333" customWidth="1"/>
    <col min="7" max="8" width="19" customWidth="1"/>
    <col min="9" max="9" width="18.8571428571429" customWidth="1"/>
    <col min="10" max="11" width="19" customWidth="1"/>
    <col min="12" max="14" width="18.857142857142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2"/>
      <c r="E2" s="2"/>
      <c r="F2" s="2"/>
      <c r="G2" s="2"/>
      <c r="H2" s="172"/>
      <c r="I2" s="2"/>
      <c r="J2" s="172"/>
      <c r="K2" s="2"/>
      <c r="L2" s="2"/>
      <c r="M2" s="2"/>
      <c r="N2" s="2"/>
      <c r="O2" s="40" t="s">
        <v>72</v>
      </c>
    </row>
    <row r="3" ht="42" customHeight="1" spans="1:15">
      <c r="A3" s="6" t="str">
        <f>"2025"&amp;"年部门支出预算表"</f>
        <v>2025年部门支出预算表</v>
      </c>
      <c r="B3" s="173"/>
      <c r="C3" s="173"/>
      <c r="D3" s="173"/>
      <c r="E3" s="173"/>
      <c r="F3" s="173"/>
      <c r="G3" s="173"/>
      <c r="H3" s="173"/>
      <c r="I3" s="173"/>
      <c r="J3" s="173"/>
      <c r="K3" s="173"/>
      <c r="L3" s="173"/>
      <c r="M3" s="173"/>
      <c r="N3" s="173"/>
      <c r="O3" s="173"/>
    </row>
    <row r="4" ht="18.75" customHeight="1" spans="1:15">
      <c r="A4" s="174" t="str">
        <f>"单位名称："&amp;"中国人民政治协商会议耿马傣族佤族自治县委员会办公室"</f>
        <v>单位名称：中国人民政治协商会议耿马傣族佤族自治县委员会办公室</v>
      </c>
      <c r="B4" s="175"/>
      <c r="C4" s="63"/>
      <c r="D4" s="31"/>
      <c r="E4" s="63"/>
      <c r="F4" s="63"/>
      <c r="G4" s="63"/>
      <c r="H4" s="31"/>
      <c r="I4" s="63"/>
      <c r="J4" s="31"/>
      <c r="K4" s="63"/>
      <c r="L4" s="63"/>
      <c r="M4" s="180"/>
      <c r="N4" s="180"/>
      <c r="O4" s="40" t="s">
        <v>1</v>
      </c>
    </row>
    <row r="5" ht="18.75" customHeight="1" spans="1:15">
      <c r="A5" s="11" t="s">
        <v>73</v>
      </c>
      <c r="B5" s="11" t="s">
        <v>74</v>
      </c>
      <c r="C5" s="11" t="s">
        <v>55</v>
      </c>
      <c r="D5" s="13" t="s">
        <v>58</v>
      </c>
      <c r="E5" s="75" t="s">
        <v>75</v>
      </c>
      <c r="F5" s="138" t="s">
        <v>76</v>
      </c>
      <c r="G5" s="11" t="s">
        <v>59</v>
      </c>
      <c r="H5" s="11" t="s">
        <v>60</v>
      </c>
      <c r="I5" s="11" t="s">
        <v>77</v>
      </c>
      <c r="J5" s="13" t="s">
        <v>78</v>
      </c>
      <c r="K5" s="14"/>
      <c r="L5" s="14"/>
      <c r="M5" s="14"/>
      <c r="N5" s="14"/>
      <c r="O5" s="15"/>
    </row>
    <row r="6" ht="30" customHeight="1" spans="1:15">
      <c r="A6" s="19"/>
      <c r="B6" s="19"/>
      <c r="C6" s="19"/>
      <c r="D6" s="67" t="s">
        <v>57</v>
      </c>
      <c r="E6" s="93" t="s">
        <v>75</v>
      </c>
      <c r="F6" s="93" t="s">
        <v>76</v>
      </c>
      <c r="G6" s="19"/>
      <c r="H6" s="19"/>
      <c r="I6" s="19"/>
      <c r="J6" s="67" t="s">
        <v>57</v>
      </c>
      <c r="K6" s="47" t="s">
        <v>79</v>
      </c>
      <c r="L6" s="47" t="s">
        <v>80</v>
      </c>
      <c r="M6" s="47" t="s">
        <v>81</v>
      </c>
      <c r="N6" s="47" t="s">
        <v>82</v>
      </c>
      <c r="O6" s="47" t="s">
        <v>83</v>
      </c>
    </row>
    <row r="7" ht="18.75" customHeight="1" spans="1:15">
      <c r="A7" s="117">
        <v>1</v>
      </c>
      <c r="B7" s="117">
        <v>2</v>
      </c>
      <c r="C7" s="67">
        <v>3</v>
      </c>
      <c r="D7" s="67">
        <v>4</v>
      </c>
      <c r="E7" s="67">
        <v>5</v>
      </c>
      <c r="F7" s="67">
        <v>6</v>
      </c>
      <c r="G7" s="67">
        <v>7</v>
      </c>
      <c r="H7" s="67">
        <v>8</v>
      </c>
      <c r="I7" s="67">
        <v>9</v>
      </c>
      <c r="J7" s="67">
        <v>10</v>
      </c>
      <c r="K7" s="67">
        <v>11</v>
      </c>
      <c r="L7" s="67">
        <v>12</v>
      </c>
      <c r="M7" s="67">
        <v>13</v>
      </c>
      <c r="N7" s="67">
        <v>14</v>
      </c>
      <c r="O7" s="67">
        <v>15</v>
      </c>
    </row>
    <row r="8" ht="18.75" customHeight="1" spans="1:15">
      <c r="A8" s="132" t="s">
        <v>84</v>
      </c>
      <c r="B8" s="161" t="s">
        <v>85</v>
      </c>
      <c r="C8" s="24">
        <v>5431603.56</v>
      </c>
      <c r="D8" s="24">
        <v>5431603.56</v>
      </c>
      <c r="E8" s="24">
        <v>4511003.56</v>
      </c>
      <c r="F8" s="24">
        <v>920600</v>
      </c>
      <c r="G8" s="24"/>
      <c r="H8" s="24"/>
      <c r="I8" s="24"/>
      <c r="J8" s="24"/>
      <c r="K8" s="24"/>
      <c r="L8" s="24"/>
      <c r="M8" s="24"/>
      <c r="N8" s="24"/>
      <c r="O8" s="24"/>
    </row>
    <row r="9" ht="18.75" customHeight="1" spans="1:15">
      <c r="A9" s="176" t="s">
        <v>86</v>
      </c>
      <c r="B9" s="177" t="str">
        <f>"  "&amp;"政协事务"</f>
        <v>  政协事务</v>
      </c>
      <c r="C9" s="24">
        <v>5431603.56</v>
      </c>
      <c r="D9" s="24">
        <v>5431603.56</v>
      </c>
      <c r="E9" s="24">
        <v>4511003.56</v>
      </c>
      <c r="F9" s="24">
        <v>920600</v>
      </c>
      <c r="G9" s="24"/>
      <c r="H9" s="24"/>
      <c r="I9" s="24"/>
      <c r="J9" s="24"/>
      <c r="K9" s="24"/>
      <c r="L9" s="24"/>
      <c r="M9" s="24"/>
      <c r="N9" s="24"/>
      <c r="O9" s="24"/>
    </row>
    <row r="10" ht="18.75" customHeight="1" spans="1:15">
      <c r="A10" s="176" t="s">
        <v>87</v>
      </c>
      <c r="B10" s="177" t="str">
        <f>"    "&amp;"行政运行"</f>
        <v>    行政运行</v>
      </c>
      <c r="C10" s="24">
        <v>4511003.56</v>
      </c>
      <c r="D10" s="24">
        <v>4511003.56</v>
      </c>
      <c r="E10" s="24">
        <v>4511003.56</v>
      </c>
      <c r="F10" s="24"/>
      <c r="G10" s="24"/>
      <c r="H10" s="24"/>
      <c r="I10" s="24"/>
      <c r="J10" s="24"/>
      <c r="K10" s="24"/>
      <c r="L10" s="24"/>
      <c r="M10" s="24"/>
      <c r="N10" s="24"/>
      <c r="O10" s="24"/>
    </row>
    <row r="11" ht="18.75" customHeight="1" spans="1:15">
      <c r="A11" s="176" t="s">
        <v>88</v>
      </c>
      <c r="B11" s="177" t="str">
        <f>"    "&amp;"一般行政管理事务"</f>
        <v>    一般行政管理事务</v>
      </c>
      <c r="C11" s="24">
        <v>630000</v>
      </c>
      <c r="D11" s="24">
        <v>630000</v>
      </c>
      <c r="E11" s="24"/>
      <c r="F11" s="24">
        <v>630000</v>
      </c>
      <c r="G11" s="24"/>
      <c r="H11" s="24"/>
      <c r="I11" s="24"/>
      <c r="J11" s="24"/>
      <c r="K11" s="24"/>
      <c r="L11" s="24"/>
      <c r="M11" s="24"/>
      <c r="N11" s="24"/>
      <c r="O11" s="24"/>
    </row>
    <row r="12" ht="18.75" customHeight="1" spans="1:15">
      <c r="A12" s="176" t="s">
        <v>89</v>
      </c>
      <c r="B12" s="177" t="str">
        <f>"    "&amp;"政协会议"</f>
        <v>    政协会议</v>
      </c>
      <c r="C12" s="24">
        <v>260000</v>
      </c>
      <c r="D12" s="24">
        <v>260000</v>
      </c>
      <c r="E12" s="24"/>
      <c r="F12" s="24">
        <v>260000</v>
      </c>
      <c r="G12" s="24"/>
      <c r="H12" s="24"/>
      <c r="I12" s="24"/>
      <c r="J12" s="24"/>
      <c r="K12" s="24"/>
      <c r="L12" s="24"/>
      <c r="M12" s="24"/>
      <c r="N12" s="24"/>
      <c r="O12" s="24"/>
    </row>
    <row r="13" ht="18.75" customHeight="1" spans="1:15">
      <c r="A13" s="176" t="s">
        <v>90</v>
      </c>
      <c r="B13" s="177" t="str">
        <f>"    "&amp;"委员视察"</f>
        <v>    委员视察</v>
      </c>
      <c r="C13" s="24">
        <v>20000</v>
      </c>
      <c r="D13" s="24">
        <v>20000</v>
      </c>
      <c r="E13" s="24"/>
      <c r="F13" s="24">
        <v>20000</v>
      </c>
      <c r="G13" s="24"/>
      <c r="H13" s="24"/>
      <c r="I13" s="24"/>
      <c r="J13" s="24"/>
      <c r="K13" s="24"/>
      <c r="L13" s="24"/>
      <c r="M13" s="24"/>
      <c r="N13" s="24"/>
      <c r="O13" s="24"/>
    </row>
    <row r="14" ht="18.75" customHeight="1" spans="1:15">
      <c r="A14" s="176" t="s">
        <v>91</v>
      </c>
      <c r="B14" s="177" t="str">
        <f>"    "&amp;"其他政协事务支出"</f>
        <v>    其他政协事务支出</v>
      </c>
      <c r="C14" s="24">
        <v>10600</v>
      </c>
      <c r="D14" s="24">
        <v>10600</v>
      </c>
      <c r="E14" s="24"/>
      <c r="F14" s="24">
        <v>10600</v>
      </c>
      <c r="G14" s="24"/>
      <c r="H14" s="24"/>
      <c r="I14" s="24"/>
      <c r="J14" s="24"/>
      <c r="K14" s="24"/>
      <c r="L14" s="24"/>
      <c r="M14" s="24"/>
      <c r="N14" s="24"/>
      <c r="O14" s="24"/>
    </row>
    <row r="15" ht="18.75" customHeight="1" spans="1:15">
      <c r="A15" s="132" t="s">
        <v>92</v>
      </c>
      <c r="B15" s="161" t="s">
        <v>93</v>
      </c>
      <c r="C15" s="24">
        <v>1389033.12</v>
      </c>
      <c r="D15" s="24">
        <v>1389033.12</v>
      </c>
      <c r="E15" s="24">
        <v>1389033.12</v>
      </c>
      <c r="F15" s="24"/>
      <c r="G15" s="24"/>
      <c r="H15" s="24"/>
      <c r="I15" s="24"/>
      <c r="J15" s="24"/>
      <c r="K15" s="24"/>
      <c r="L15" s="24"/>
      <c r="M15" s="24"/>
      <c r="N15" s="24"/>
      <c r="O15" s="24"/>
    </row>
    <row r="16" ht="18.75" customHeight="1" spans="1:15">
      <c r="A16" s="176" t="s">
        <v>94</v>
      </c>
      <c r="B16" s="177" t="str">
        <f>"  "&amp;"行政事业单位养老支出"</f>
        <v>  行政事业单位养老支出</v>
      </c>
      <c r="C16" s="24">
        <v>1331697.12</v>
      </c>
      <c r="D16" s="24">
        <v>1331697.12</v>
      </c>
      <c r="E16" s="24">
        <v>1331697.12</v>
      </c>
      <c r="F16" s="24"/>
      <c r="G16" s="24"/>
      <c r="H16" s="24"/>
      <c r="I16" s="24"/>
      <c r="J16" s="24"/>
      <c r="K16" s="24"/>
      <c r="L16" s="24"/>
      <c r="M16" s="24"/>
      <c r="N16" s="24"/>
      <c r="O16" s="24"/>
    </row>
    <row r="17" ht="18.75" customHeight="1" spans="1:15">
      <c r="A17" s="176" t="s">
        <v>95</v>
      </c>
      <c r="B17" s="177" t="str">
        <f>"    "&amp;"行政单位离退休"</f>
        <v>    行政单位离退休</v>
      </c>
      <c r="C17" s="24">
        <v>777084</v>
      </c>
      <c r="D17" s="24">
        <v>777084</v>
      </c>
      <c r="E17" s="24">
        <v>777084</v>
      </c>
      <c r="F17" s="24"/>
      <c r="G17" s="24"/>
      <c r="H17" s="24"/>
      <c r="I17" s="24"/>
      <c r="J17" s="24"/>
      <c r="K17" s="24"/>
      <c r="L17" s="24"/>
      <c r="M17" s="24"/>
      <c r="N17" s="24"/>
      <c r="O17" s="24"/>
    </row>
    <row r="18" ht="18.75" customHeight="1" spans="1:15">
      <c r="A18" s="176" t="s">
        <v>96</v>
      </c>
      <c r="B18" s="177" t="str">
        <f>"    "&amp;"机关事业单位基本养老保险缴费支出"</f>
        <v>    机关事业单位基本养老保险缴费支出</v>
      </c>
      <c r="C18" s="24">
        <v>554613.12</v>
      </c>
      <c r="D18" s="24">
        <v>554613.12</v>
      </c>
      <c r="E18" s="24">
        <v>554613.12</v>
      </c>
      <c r="F18" s="24"/>
      <c r="G18" s="24"/>
      <c r="H18" s="24"/>
      <c r="I18" s="24"/>
      <c r="J18" s="24"/>
      <c r="K18" s="24"/>
      <c r="L18" s="24"/>
      <c r="M18" s="24"/>
      <c r="N18" s="24"/>
      <c r="O18" s="24"/>
    </row>
    <row r="19" ht="18.75" customHeight="1" spans="1:15">
      <c r="A19" s="176" t="s">
        <v>97</v>
      </c>
      <c r="B19" s="177" t="str">
        <f>"  "&amp;"抚恤"</f>
        <v>  抚恤</v>
      </c>
      <c r="C19" s="24">
        <v>57336</v>
      </c>
      <c r="D19" s="24">
        <v>57336</v>
      </c>
      <c r="E19" s="24">
        <v>57336</v>
      </c>
      <c r="F19" s="24"/>
      <c r="G19" s="24"/>
      <c r="H19" s="24"/>
      <c r="I19" s="24"/>
      <c r="J19" s="24"/>
      <c r="K19" s="24"/>
      <c r="L19" s="24"/>
      <c r="M19" s="24"/>
      <c r="N19" s="24"/>
      <c r="O19" s="24"/>
    </row>
    <row r="20" ht="18.75" customHeight="1" spans="1:15">
      <c r="A20" s="176" t="s">
        <v>98</v>
      </c>
      <c r="B20" s="177" t="str">
        <f>"    "&amp;"死亡抚恤"</f>
        <v>    死亡抚恤</v>
      </c>
      <c r="C20" s="24">
        <v>57336</v>
      </c>
      <c r="D20" s="24">
        <v>57336</v>
      </c>
      <c r="E20" s="24">
        <v>57336</v>
      </c>
      <c r="F20" s="24"/>
      <c r="G20" s="24"/>
      <c r="H20" s="24"/>
      <c r="I20" s="24"/>
      <c r="J20" s="24"/>
      <c r="K20" s="24"/>
      <c r="L20" s="24"/>
      <c r="M20" s="24"/>
      <c r="N20" s="24"/>
      <c r="O20" s="24"/>
    </row>
    <row r="21" ht="18.75" customHeight="1" spans="1:15">
      <c r="A21" s="132" t="s">
        <v>99</v>
      </c>
      <c r="B21" s="161" t="s">
        <v>100</v>
      </c>
      <c r="C21" s="24">
        <v>267634.23</v>
      </c>
      <c r="D21" s="24">
        <v>267634.23</v>
      </c>
      <c r="E21" s="24">
        <v>267634.23</v>
      </c>
      <c r="F21" s="24"/>
      <c r="G21" s="24"/>
      <c r="H21" s="24"/>
      <c r="I21" s="24"/>
      <c r="J21" s="24"/>
      <c r="K21" s="24"/>
      <c r="L21" s="24"/>
      <c r="M21" s="24"/>
      <c r="N21" s="24"/>
      <c r="O21" s="24"/>
    </row>
    <row r="22" ht="18.75" customHeight="1" spans="1:15">
      <c r="A22" s="176" t="s">
        <v>101</v>
      </c>
      <c r="B22" s="177" t="str">
        <f>"  "&amp;"行政事业单位医疗"</f>
        <v>  行政事业单位医疗</v>
      </c>
      <c r="C22" s="24">
        <v>267634.23</v>
      </c>
      <c r="D22" s="24">
        <v>267634.23</v>
      </c>
      <c r="E22" s="24">
        <v>267634.23</v>
      </c>
      <c r="F22" s="24"/>
      <c r="G22" s="24"/>
      <c r="H22" s="24"/>
      <c r="I22" s="24"/>
      <c r="J22" s="24"/>
      <c r="K22" s="24"/>
      <c r="L22" s="24"/>
      <c r="M22" s="24"/>
      <c r="N22" s="24"/>
      <c r="O22" s="24"/>
    </row>
    <row r="23" ht="18.75" customHeight="1" spans="1:15">
      <c r="A23" s="176" t="s">
        <v>102</v>
      </c>
      <c r="B23" s="177" t="str">
        <f>"    "&amp;"行政单位医疗"</f>
        <v>    行政单位医疗</v>
      </c>
      <c r="C23" s="24">
        <v>246109.57</v>
      </c>
      <c r="D23" s="24">
        <v>246109.57</v>
      </c>
      <c r="E23" s="24">
        <v>246109.57</v>
      </c>
      <c r="F23" s="24"/>
      <c r="G23" s="24"/>
      <c r="H23" s="24"/>
      <c r="I23" s="24"/>
      <c r="J23" s="24"/>
      <c r="K23" s="24"/>
      <c r="L23" s="24"/>
      <c r="M23" s="24"/>
      <c r="N23" s="24"/>
      <c r="O23" s="24"/>
    </row>
    <row r="24" ht="18.75" customHeight="1" spans="1:15">
      <c r="A24" s="176" t="s">
        <v>103</v>
      </c>
      <c r="B24" s="177" t="str">
        <f>"    "&amp;"其他行政事业单位医疗支出"</f>
        <v>    其他行政事业单位医疗支出</v>
      </c>
      <c r="C24" s="24">
        <v>21524.66</v>
      </c>
      <c r="D24" s="24">
        <v>21524.66</v>
      </c>
      <c r="E24" s="24">
        <v>21524.66</v>
      </c>
      <c r="F24" s="24"/>
      <c r="G24" s="24"/>
      <c r="H24" s="24"/>
      <c r="I24" s="24"/>
      <c r="J24" s="24"/>
      <c r="K24" s="24"/>
      <c r="L24" s="24"/>
      <c r="M24" s="24"/>
      <c r="N24" s="24"/>
      <c r="O24" s="24"/>
    </row>
    <row r="25" ht="18.75" customHeight="1" spans="1:15">
      <c r="A25" s="132" t="s">
        <v>104</v>
      </c>
      <c r="B25" s="161" t="s">
        <v>105</v>
      </c>
      <c r="C25" s="24">
        <v>415959.84</v>
      </c>
      <c r="D25" s="24">
        <v>415959.84</v>
      </c>
      <c r="E25" s="24">
        <v>415959.84</v>
      </c>
      <c r="F25" s="24"/>
      <c r="G25" s="24"/>
      <c r="H25" s="24"/>
      <c r="I25" s="24"/>
      <c r="J25" s="24"/>
      <c r="K25" s="24"/>
      <c r="L25" s="24"/>
      <c r="M25" s="24"/>
      <c r="N25" s="24"/>
      <c r="O25" s="24"/>
    </row>
    <row r="26" ht="18.75" customHeight="1" spans="1:15">
      <c r="A26" s="176" t="s">
        <v>106</v>
      </c>
      <c r="B26" s="177" t="str">
        <f>"  "&amp;"住房改革支出"</f>
        <v>  住房改革支出</v>
      </c>
      <c r="C26" s="24">
        <v>415959.84</v>
      </c>
      <c r="D26" s="24">
        <v>415959.84</v>
      </c>
      <c r="E26" s="24">
        <v>415959.84</v>
      </c>
      <c r="F26" s="24"/>
      <c r="G26" s="24"/>
      <c r="H26" s="24"/>
      <c r="I26" s="24"/>
      <c r="J26" s="24"/>
      <c r="K26" s="24"/>
      <c r="L26" s="24"/>
      <c r="M26" s="24"/>
      <c r="N26" s="24"/>
      <c r="O26" s="24"/>
    </row>
    <row r="27" ht="18.75" customHeight="1" spans="1:15">
      <c r="A27" s="176" t="s">
        <v>107</v>
      </c>
      <c r="B27" s="177" t="str">
        <f>"    "&amp;"住房公积金"</f>
        <v>    住房公积金</v>
      </c>
      <c r="C27" s="24">
        <v>415959.84</v>
      </c>
      <c r="D27" s="24">
        <v>415959.84</v>
      </c>
      <c r="E27" s="24">
        <v>415959.84</v>
      </c>
      <c r="F27" s="24"/>
      <c r="G27" s="24"/>
      <c r="H27" s="24"/>
      <c r="I27" s="24"/>
      <c r="J27" s="24"/>
      <c r="K27" s="24"/>
      <c r="L27" s="24"/>
      <c r="M27" s="24"/>
      <c r="N27" s="24"/>
      <c r="O27" s="24"/>
    </row>
    <row r="28" ht="18.75" customHeight="1" spans="1:15">
      <c r="A28" s="178" t="s">
        <v>108</v>
      </c>
      <c r="B28" s="179" t="s">
        <v>108</v>
      </c>
      <c r="C28" s="24">
        <v>7504230.75</v>
      </c>
      <c r="D28" s="24">
        <v>7504230.75</v>
      </c>
      <c r="E28" s="24">
        <v>6583630.75</v>
      </c>
      <c r="F28" s="24">
        <v>920600</v>
      </c>
      <c r="G28" s="24"/>
      <c r="H28" s="24"/>
      <c r="I28" s="24"/>
      <c r="J28" s="24"/>
      <c r="K28" s="24"/>
      <c r="L28" s="24"/>
      <c r="M28" s="24"/>
      <c r="N28" s="24"/>
      <c r="O28" s="24"/>
    </row>
  </sheetData>
  <mergeCells count="11">
    <mergeCell ref="A3:O3"/>
    <mergeCell ref="A4:L4"/>
    <mergeCell ref="D5:F5"/>
    <mergeCell ref="J5:O5"/>
    <mergeCell ref="A28:B28"/>
    <mergeCell ref="A5:A6"/>
    <mergeCell ref="B5:B6"/>
    <mergeCell ref="C5:C6"/>
    <mergeCell ref="G5:G6"/>
    <mergeCell ref="H5:H6"/>
    <mergeCell ref="I5:I6"/>
  </mergeCells>
  <printOptions horizontalCentered="1"/>
  <pageMargins left="0.388888888888889" right="0.388888888888889" top="0.509027777777778" bottom="0.509027777777778" header="0.309027777777778" footer="0.309027777777778"/>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pane ySplit="1" topLeftCell="A2" activePane="bottomLeft" state="frozen"/>
      <selection/>
      <selection pane="bottomLeft" activeCell="A1" sqref="A1"/>
    </sheetView>
  </sheetViews>
  <sheetFormatPr defaultColWidth="9.13333333333333" defaultRowHeight="14.25" customHeight="1" outlineLevelCol="3"/>
  <cols>
    <col min="1" max="1" width="39.2857142857143" customWidth="1"/>
    <col min="2" max="2" width="30.8571428571429" customWidth="1"/>
    <col min="3" max="3" width="35.8571428571429" customWidth="1"/>
    <col min="4" max="4" width="29.8571428571429" customWidth="1"/>
  </cols>
  <sheetData>
    <row r="1" customHeight="1" spans="1:4">
      <c r="A1" s="1"/>
      <c r="B1" s="1"/>
      <c r="C1" s="1"/>
      <c r="D1" s="1"/>
    </row>
    <row r="2" ht="15" customHeight="1" spans="1:4">
      <c r="A2" s="2"/>
      <c r="B2" s="2"/>
      <c r="C2" s="2"/>
      <c r="D2" s="40" t="s">
        <v>109</v>
      </c>
    </row>
    <row r="3" ht="36" customHeight="1" spans="1:4">
      <c r="A3" s="6" t="str">
        <f>"2025"&amp;"年部门财政拨款收支预算总表"</f>
        <v>2025年部门财政拨款收支预算总表</v>
      </c>
      <c r="B3" s="159"/>
      <c r="C3" s="159"/>
      <c r="D3" s="159"/>
    </row>
    <row r="4" ht="18.75" customHeight="1" spans="1:4">
      <c r="A4" s="8" t="str">
        <f>"单位名称："&amp;"中国人民政治协商会议耿马傣族佤族自治县委员会办公室"</f>
        <v>单位名称：中国人民政治协商会议耿马傣族佤族自治县委员会办公室</v>
      </c>
      <c r="B4" s="160"/>
      <c r="C4" s="160"/>
      <c r="D4" s="40" t="s">
        <v>1</v>
      </c>
    </row>
    <row r="5" ht="18.75" customHeight="1" spans="1:4">
      <c r="A5" s="13" t="s">
        <v>2</v>
      </c>
      <c r="B5" s="15"/>
      <c r="C5" s="13" t="s">
        <v>3</v>
      </c>
      <c r="D5" s="15"/>
    </row>
    <row r="6" ht="18.75" customHeight="1" spans="1:4">
      <c r="A6" s="32" t="s">
        <v>4</v>
      </c>
      <c r="B6" s="107" t="str">
        <f t="shared" ref="B6:D6" si="0">"2025"&amp;"年预算数"</f>
        <v>2025年预算数</v>
      </c>
      <c r="C6" s="32" t="s">
        <v>110</v>
      </c>
      <c r="D6" s="107" t="str">
        <f t="shared" si="0"/>
        <v>2025年预算数</v>
      </c>
    </row>
    <row r="7" ht="18.75" customHeight="1" spans="1:4">
      <c r="A7" s="34"/>
      <c r="B7" s="19"/>
      <c r="C7" s="34"/>
      <c r="D7" s="19"/>
    </row>
    <row r="8" ht="18.75" customHeight="1" spans="1:4">
      <c r="A8" s="161" t="s">
        <v>111</v>
      </c>
      <c r="B8" s="24">
        <v>7504230.75</v>
      </c>
      <c r="C8" s="23" t="s">
        <v>112</v>
      </c>
      <c r="D8" s="24">
        <v>7504230.75</v>
      </c>
    </row>
    <row r="9" ht="18.75" customHeight="1" spans="1:4">
      <c r="A9" s="162" t="s">
        <v>113</v>
      </c>
      <c r="B9" s="24">
        <v>7504230.75</v>
      </c>
      <c r="C9" s="23" t="s">
        <v>114</v>
      </c>
      <c r="D9" s="24">
        <v>5431603.56</v>
      </c>
    </row>
    <row r="10" ht="18.75" customHeight="1" spans="1:4">
      <c r="A10" s="162" t="s">
        <v>115</v>
      </c>
      <c r="B10" s="24"/>
      <c r="C10" s="23" t="s">
        <v>116</v>
      </c>
      <c r="D10" s="24"/>
    </row>
    <row r="11" ht="18.75" customHeight="1" spans="1:4">
      <c r="A11" s="162" t="s">
        <v>117</v>
      </c>
      <c r="B11" s="24"/>
      <c r="C11" s="23" t="s">
        <v>118</v>
      </c>
      <c r="D11" s="24"/>
    </row>
    <row r="12" ht="18.75" customHeight="1" spans="1:4">
      <c r="A12" s="163" t="s">
        <v>119</v>
      </c>
      <c r="B12" s="24"/>
      <c r="C12" s="164" t="s">
        <v>120</v>
      </c>
      <c r="D12" s="24"/>
    </row>
    <row r="13" ht="18.75" customHeight="1" spans="1:4">
      <c r="A13" s="165" t="s">
        <v>113</v>
      </c>
      <c r="B13" s="24"/>
      <c r="C13" s="166" t="s">
        <v>121</v>
      </c>
      <c r="D13" s="24"/>
    </row>
    <row r="14" ht="18.75" customHeight="1" spans="1:4">
      <c r="A14" s="165" t="s">
        <v>115</v>
      </c>
      <c r="B14" s="24"/>
      <c r="C14" s="166" t="s">
        <v>122</v>
      </c>
      <c r="D14" s="24"/>
    </row>
    <row r="15" ht="18.75" customHeight="1" spans="1:4">
      <c r="A15" s="165" t="s">
        <v>117</v>
      </c>
      <c r="B15" s="24"/>
      <c r="C15" s="166" t="s">
        <v>123</v>
      </c>
      <c r="D15" s="24"/>
    </row>
    <row r="16" ht="18.75" customHeight="1" spans="1:4">
      <c r="A16" s="165" t="s">
        <v>26</v>
      </c>
      <c r="B16" s="24"/>
      <c r="C16" s="166" t="s">
        <v>124</v>
      </c>
      <c r="D16" s="24">
        <v>1389033.12</v>
      </c>
    </row>
    <row r="17" ht="18.75" customHeight="1" spans="1:4">
      <c r="A17" s="165" t="s">
        <v>26</v>
      </c>
      <c r="B17" s="24" t="s">
        <v>26</v>
      </c>
      <c r="C17" s="166" t="s">
        <v>125</v>
      </c>
      <c r="D17" s="24">
        <v>267634.23</v>
      </c>
    </row>
    <row r="18" ht="18.75" customHeight="1" spans="1:4">
      <c r="A18" s="167" t="s">
        <v>26</v>
      </c>
      <c r="B18" s="24" t="s">
        <v>26</v>
      </c>
      <c r="C18" s="166" t="s">
        <v>126</v>
      </c>
      <c r="D18" s="24"/>
    </row>
    <row r="19" ht="18.75" customHeight="1" spans="1:4">
      <c r="A19" s="167" t="s">
        <v>26</v>
      </c>
      <c r="B19" s="24" t="s">
        <v>26</v>
      </c>
      <c r="C19" s="166" t="s">
        <v>127</v>
      </c>
      <c r="D19" s="24"/>
    </row>
    <row r="20" ht="18.75" customHeight="1" spans="1:4">
      <c r="A20" s="168" t="s">
        <v>26</v>
      </c>
      <c r="B20" s="24" t="s">
        <v>26</v>
      </c>
      <c r="C20" s="166" t="s">
        <v>128</v>
      </c>
      <c r="D20" s="24"/>
    </row>
    <row r="21" ht="18.75" customHeight="1" spans="1:4">
      <c r="A21" s="168" t="s">
        <v>26</v>
      </c>
      <c r="B21" s="24" t="s">
        <v>26</v>
      </c>
      <c r="C21" s="166" t="s">
        <v>129</v>
      </c>
      <c r="D21" s="24"/>
    </row>
    <row r="22" ht="18.75" customHeight="1" spans="1:4">
      <c r="A22" s="168" t="s">
        <v>26</v>
      </c>
      <c r="B22" s="24" t="s">
        <v>26</v>
      </c>
      <c r="C22" s="166" t="s">
        <v>130</v>
      </c>
      <c r="D22" s="24"/>
    </row>
    <row r="23" ht="18.75" customHeight="1" spans="1:4">
      <c r="A23" s="168" t="s">
        <v>26</v>
      </c>
      <c r="B23" s="24" t="s">
        <v>26</v>
      </c>
      <c r="C23" s="166" t="s">
        <v>131</v>
      </c>
      <c r="D23" s="24"/>
    </row>
    <row r="24" ht="18.75" customHeight="1" spans="1:4">
      <c r="A24" s="168" t="s">
        <v>26</v>
      </c>
      <c r="B24" s="24" t="s">
        <v>26</v>
      </c>
      <c r="C24" s="166" t="s">
        <v>132</v>
      </c>
      <c r="D24" s="24"/>
    </row>
    <row r="25" ht="18.75" customHeight="1" spans="1:4">
      <c r="A25" s="168" t="s">
        <v>26</v>
      </c>
      <c r="B25" s="24" t="s">
        <v>26</v>
      </c>
      <c r="C25" s="166" t="s">
        <v>133</v>
      </c>
      <c r="D25" s="24"/>
    </row>
    <row r="26" ht="18.75" customHeight="1" spans="1:4">
      <c r="A26" s="168" t="s">
        <v>26</v>
      </c>
      <c r="B26" s="24" t="s">
        <v>26</v>
      </c>
      <c r="C26" s="166" t="s">
        <v>134</v>
      </c>
      <c r="D26" s="24"/>
    </row>
    <row r="27" ht="18.75" customHeight="1" spans="1:4">
      <c r="A27" s="168" t="s">
        <v>26</v>
      </c>
      <c r="B27" s="24" t="s">
        <v>26</v>
      </c>
      <c r="C27" s="166" t="s">
        <v>135</v>
      </c>
      <c r="D27" s="24">
        <v>415959.84</v>
      </c>
    </row>
    <row r="28" ht="18.75" customHeight="1" spans="1:4">
      <c r="A28" s="168" t="s">
        <v>26</v>
      </c>
      <c r="B28" s="24" t="s">
        <v>26</v>
      </c>
      <c r="C28" s="166" t="s">
        <v>136</v>
      </c>
      <c r="D28" s="24"/>
    </row>
    <row r="29" ht="18.75" customHeight="1" spans="1:4">
      <c r="A29" s="168" t="s">
        <v>26</v>
      </c>
      <c r="B29" s="24" t="s">
        <v>26</v>
      </c>
      <c r="C29" s="166" t="s">
        <v>137</v>
      </c>
      <c r="D29" s="24"/>
    </row>
    <row r="30" ht="18.75" customHeight="1" spans="1:4">
      <c r="A30" s="168" t="s">
        <v>26</v>
      </c>
      <c r="B30" s="24" t="s">
        <v>26</v>
      </c>
      <c r="C30" s="166" t="s">
        <v>138</v>
      </c>
      <c r="D30" s="24"/>
    </row>
    <row r="31" ht="18.75" customHeight="1" spans="1:4">
      <c r="A31" s="168" t="s">
        <v>26</v>
      </c>
      <c r="B31" s="24" t="s">
        <v>26</v>
      </c>
      <c r="C31" s="166" t="s">
        <v>139</v>
      </c>
      <c r="D31" s="24"/>
    </row>
    <row r="32" ht="18.75" customHeight="1" spans="1:4">
      <c r="A32" s="169" t="s">
        <v>26</v>
      </c>
      <c r="B32" s="24" t="s">
        <v>26</v>
      </c>
      <c r="C32" s="166" t="s">
        <v>140</v>
      </c>
      <c r="D32" s="24"/>
    </row>
    <row r="33" ht="18.75" customHeight="1" spans="1:4">
      <c r="A33" s="169" t="s">
        <v>26</v>
      </c>
      <c r="B33" s="24" t="s">
        <v>26</v>
      </c>
      <c r="C33" s="166" t="s">
        <v>141</v>
      </c>
      <c r="D33" s="24"/>
    </row>
    <row r="34" ht="18.75" customHeight="1" spans="1:4">
      <c r="A34" s="169" t="s">
        <v>26</v>
      </c>
      <c r="B34" s="24" t="s">
        <v>26</v>
      </c>
      <c r="C34" s="166" t="s">
        <v>142</v>
      </c>
      <c r="D34" s="24"/>
    </row>
    <row r="35" ht="18.75" customHeight="1" spans="1:4">
      <c r="A35" s="169" t="s">
        <v>26</v>
      </c>
      <c r="B35" s="24" t="s">
        <v>26</v>
      </c>
      <c r="C35" s="166" t="s">
        <v>143</v>
      </c>
      <c r="D35" s="24"/>
    </row>
    <row r="36" ht="18.75" customHeight="1" spans="1:4">
      <c r="A36" s="56" t="s">
        <v>144</v>
      </c>
      <c r="B36" s="170">
        <v>7504230.75</v>
      </c>
      <c r="C36" s="171" t="s">
        <v>51</v>
      </c>
      <c r="D36" s="170">
        <v>7504230.75</v>
      </c>
    </row>
  </sheetData>
  <mergeCells count="8">
    <mergeCell ref="A3:D3"/>
    <mergeCell ref="A4:B4"/>
    <mergeCell ref="A5:B5"/>
    <mergeCell ref="C5:D5"/>
    <mergeCell ref="A6:A7"/>
    <mergeCell ref="B6:B7"/>
    <mergeCell ref="C6:C7"/>
    <mergeCell ref="D6:D7"/>
  </mergeCells>
  <printOptions horizontalCentered="1"/>
  <pageMargins left="0.388888888888889" right="0.388888888888889" top="0.509027777777778" bottom="0.509027777777778" header="0.309027777777778" footer="0.309027777777778"/>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showZeros="0" workbookViewId="0">
      <pane ySplit="1" topLeftCell="A2" activePane="bottomLeft" state="frozen"/>
      <selection/>
      <selection pane="bottomLeft" activeCell="A1" sqref="A1"/>
    </sheetView>
  </sheetViews>
  <sheetFormatPr defaultColWidth="9.13333333333333" defaultRowHeight="14.25" customHeight="1" outlineLevelCol="6"/>
  <cols>
    <col min="1" max="1" width="20.1333333333333"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50"/>
      <c r="F2" s="58"/>
      <c r="G2" s="40" t="s">
        <v>145</v>
      </c>
    </row>
    <row r="3" ht="39" customHeight="1" spans="1:7">
      <c r="A3" s="6" t="str">
        <f>"2025"&amp;"年一般公共预算支出预算表（按功能科目分类）"</f>
        <v>2025年一般公共预算支出预算表（按功能科目分类）</v>
      </c>
      <c r="B3" s="151"/>
      <c r="C3" s="151"/>
      <c r="D3" s="151"/>
      <c r="E3" s="151"/>
      <c r="F3" s="151"/>
      <c r="G3" s="151"/>
    </row>
    <row r="4" ht="18" customHeight="1" spans="1:7">
      <c r="A4" s="152" t="str">
        <f>"单位名称："&amp;"中国人民政治协商会议耿马傣族佤族自治县委员会办公室"</f>
        <v>单位名称：中国人民政治协商会议耿马傣族佤族自治县委员会办公室</v>
      </c>
      <c r="B4" s="30"/>
      <c r="C4" s="31"/>
      <c r="D4" s="31"/>
      <c r="E4" s="31"/>
      <c r="F4" s="102"/>
      <c r="G4" s="40" t="s">
        <v>1</v>
      </c>
    </row>
    <row r="5" ht="20.25" customHeight="1" spans="1:7">
      <c r="A5" s="153" t="s">
        <v>146</v>
      </c>
      <c r="B5" s="154"/>
      <c r="C5" s="107" t="s">
        <v>55</v>
      </c>
      <c r="D5" s="130" t="s">
        <v>75</v>
      </c>
      <c r="E5" s="14"/>
      <c r="F5" s="15"/>
      <c r="G5" s="123" t="s">
        <v>76</v>
      </c>
    </row>
    <row r="6" ht="20.25" customHeight="1" spans="1:7">
      <c r="A6" s="155" t="s">
        <v>73</v>
      </c>
      <c r="B6" s="155" t="s">
        <v>74</v>
      </c>
      <c r="C6" s="34"/>
      <c r="D6" s="67" t="s">
        <v>57</v>
      </c>
      <c r="E6" s="67" t="s">
        <v>147</v>
      </c>
      <c r="F6" s="67" t="s">
        <v>148</v>
      </c>
      <c r="G6" s="95"/>
    </row>
    <row r="7" ht="19.5" customHeight="1" spans="1:7">
      <c r="A7" s="155" t="s">
        <v>149</v>
      </c>
      <c r="B7" s="155" t="s">
        <v>150</v>
      </c>
      <c r="C7" s="155" t="s">
        <v>151</v>
      </c>
      <c r="D7" s="67">
        <v>4</v>
      </c>
      <c r="E7" s="156" t="s">
        <v>152</v>
      </c>
      <c r="F7" s="156" t="s">
        <v>153</v>
      </c>
      <c r="G7" s="155" t="s">
        <v>154</v>
      </c>
    </row>
    <row r="8" ht="18" customHeight="1" spans="1:7">
      <c r="A8" s="35" t="s">
        <v>84</v>
      </c>
      <c r="B8" s="35" t="s">
        <v>85</v>
      </c>
      <c r="C8" s="24">
        <v>5431603.56</v>
      </c>
      <c r="D8" s="24">
        <v>4511003.56</v>
      </c>
      <c r="E8" s="24">
        <v>3943554.78</v>
      </c>
      <c r="F8" s="24">
        <v>567448.78</v>
      </c>
      <c r="G8" s="24">
        <v>920600</v>
      </c>
    </row>
    <row r="9" ht="18" customHeight="1" spans="1:7">
      <c r="A9" s="118" t="s">
        <v>86</v>
      </c>
      <c r="B9" s="118" t="s">
        <v>155</v>
      </c>
      <c r="C9" s="24">
        <v>5431603.56</v>
      </c>
      <c r="D9" s="24">
        <v>4511003.56</v>
      </c>
      <c r="E9" s="24">
        <v>3943554.78</v>
      </c>
      <c r="F9" s="24">
        <v>567448.78</v>
      </c>
      <c r="G9" s="24">
        <v>920600</v>
      </c>
    </row>
    <row r="10" ht="18" customHeight="1" spans="1:7">
      <c r="A10" s="119" t="s">
        <v>87</v>
      </c>
      <c r="B10" s="119" t="s">
        <v>156</v>
      </c>
      <c r="C10" s="24">
        <v>4511003.56</v>
      </c>
      <c r="D10" s="24">
        <v>4511003.56</v>
      </c>
      <c r="E10" s="24">
        <v>3943554.78</v>
      </c>
      <c r="F10" s="24">
        <v>567448.78</v>
      </c>
      <c r="G10" s="24"/>
    </row>
    <row r="11" ht="18" customHeight="1" spans="1:7">
      <c r="A11" s="119" t="s">
        <v>88</v>
      </c>
      <c r="B11" s="119" t="s">
        <v>157</v>
      </c>
      <c r="C11" s="24">
        <v>630000</v>
      </c>
      <c r="D11" s="24"/>
      <c r="E11" s="24"/>
      <c r="F11" s="24"/>
      <c r="G11" s="24">
        <v>630000</v>
      </c>
    </row>
    <row r="12" ht="18" customHeight="1" spans="1:7">
      <c r="A12" s="119" t="s">
        <v>89</v>
      </c>
      <c r="B12" s="119" t="s">
        <v>158</v>
      </c>
      <c r="C12" s="24">
        <v>260000</v>
      </c>
      <c r="D12" s="24"/>
      <c r="E12" s="24"/>
      <c r="F12" s="24"/>
      <c r="G12" s="24">
        <v>260000</v>
      </c>
    </row>
    <row r="13" ht="18" customHeight="1" spans="1:7">
      <c r="A13" s="119" t="s">
        <v>90</v>
      </c>
      <c r="B13" s="119" t="s">
        <v>159</v>
      </c>
      <c r="C13" s="24">
        <v>20000</v>
      </c>
      <c r="D13" s="24"/>
      <c r="E13" s="24"/>
      <c r="F13" s="24"/>
      <c r="G13" s="24">
        <v>20000</v>
      </c>
    </row>
    <row r="14" ht="18" customHeight="1" spans="1:7">
      <c r="A14" s="119" t="s">
        <v>91</v>
      </c>
      <c r="B14" s="119" t="s">
        <v>160</v>
      </c>
      <c r="C14" s="24">
        <v>10600</v>
      </c>
      <c r="D14" s="24"/>
      <c r="E14" s="24"/>
      <c r="F14" s="24"/>
      <c r="G14" s="24">
        <v>10600</v>
      </c>
    </row>
    <row r="15" ht="18" customHeight="1" spans="1:7">
      <c r="A15" s="35" t="s">
        <v>92</v>
      </c>
      <c r="B15" s="35" t="s">
        <v>93</v>
      </c>
      <c r="C15" s="24">
        <v>1389033.12</v>
      </c>
      <c r="D15" s="24">
        <v>1389033.12</v>
      </c>
      <c r="E15" s="24">
        <v>1389033.12</v>
      </c>
      <c r="F15" s="24"/>
      <c r="G15" s="24"/>
    </row>
    <row r="16" ht="18" customHeight="1" spans="1:7">
      <c r="A16" s="118" t="s">
        <v>94</v>
      </c>
      <c r="B16" s="118" t="s">
        <v>161</v>
      </c>
      <c r="C16" s="24">
        <v>1331697.12</v>
      </c>
      <c r="D16" s="24">
        <v>1331697.12</v>
      </c>
      <c r="E16" s="24">
        <v>1331697.12</v>
      </c>
      <c r="F16" s="24"/>
      <c r="G16" s="24"/>
    </row>
    <row r="17" ht="18" customHeight="1" spans="1:7">
      <c r="A17" s="119" t="s">
        <v>95</v>
      </c>
      <c r="B17" s="119" t="s">
        <v>162</v>
      </c>
      <c r="C17" s="24">
        <v>777084</v>
      </c>
      <c r="D17" s="24">
        <v>777084</v>
      </c>
      <c r="E17" s="24">
        <v>777084</v>
      </c>
      <c r="F17" s="24"/>
      <c r="G17" s="24"/>
    </row>
    <row r="18" ht="18" customHeight="1" spans="1:7">
      <c r="A18" s="119" t="s">
        <v>96</v>
      </c>
      <c r="B18" s="119" t="s">
        <v>163</v>
      </c>
      <c r="C18" s="24">
        <v>554613.12</v>
      </c>
      <c r="D18" s="24">
        <v>554613.12</v>
      </c>
      <c r="E18" s="24">
        <v>554613.12</v>
      </c>
      <c r="F18" s="24"/>
      <c r="G18" s="24"/>
    </row>
    <row r="19" ht="18" customHeight="1" spans="1:7">
      <c r="A19" s="118" t="s">
        <v>97</v>
      </c>
      <c r="B19" s="118" t="s">
        <v>164</v>
      </c>
      <c r="C19" s="24">
        <v>57336</v>
      </c>
      <c r="D19" s="24">
        <v>57336</v>
      </c>
      <c r="E19" s="24">
        <v>57336</v>
      </c>
      <c r="F19" s="24"/>
      <c r="G19" s="24"/>
    </row>
    <row r="20" ht="18" customHeight="1" spans="1:7">
      <c r="A20" s="119" t="s">
        <v>98</v>
      </c>
      <c r="B20" s="119" t="s">
        <v>165</v>
      </c>
      <c r="C20" s="24">
        <v>57336</v>
      </c>
      <c r="D20" s="24">
        <v>57336</v>
      </c>
      <c r="E20" s="24">
        <v>57336</v>
      </c>
      <c r="F20" s="24"/>
      <c r="G20" s="24"/>
    </row>
    <row r="21" ht="18" customHeight="1" spans="1:7">
      <c r="A21" s="35" t="s">
        <v>99</v>
      </c>
      <c r="B21" s="35" t="s">
        <v>100</v>
      </c>
      <c r="C21" s="24">
        <v>267634.23</v>
      </c>
      <c r="D21" s="24">
        <v>267634.23</v>
      </c>
      <c r="E21" s="24">
        <v>267634.23</v>
      </c>
      <c r="F21" s="24"/>
      <c r="G21" s="24"/>
    </row>
    <row r="22" ht="18" customHeight="1" spans="1:7">
      <c r="A22" s="118" t="s">
        <v>101</v>
      </c>
      <c r="B22" s="118" t="s">
        <v>166</v>
      </c>
      <c r="C22" s="24">
        <v>267634.23</v>
      </c>
      <c r="D22" s="24">
        <v>267634.23</v>
      </c>
      <c r="E22" s="24">
        <v>267634.23</v>
      </c>
      <c r="F22" s="24"/>
      <c r="G22" s="24"/>
    </row>
    <row r="23" ht="18" customHeight="1" spans="1:7">
      <c r="A23" s="119" t="s">
        <v>102</v>
      </c>
      <c r="B23" s="119" t="s">
        <v>167</v>
      </c>
      <c r="C23" s="24">
        <v>246109.57</v>
      </c>
      <c r="D23" s="24">
        <v>246109.57</v>
      </c>
      <c r="E23" s="24">
        <v>246109.57</v>
      </c>
      <c r="F23" s="24"/>
      <c r="G23" s="24"/>
    </row>
    <row r="24" ht="18" customHeight="1" spans="1:7">
      <c r="A24" s="119" t="s">
        <v>103</v>
      </c>
      <c r="B24" s="119" t="s">
        <v>168</v>
      </c>
      <c r="C24" s="24">
        <v>21524.66</v>
      </c>
      <c r="D24" s="24">
        <v>21524.66</v>
      </c>
      <c r="E24" s="24">
        <v>21524.66</v>
      </c>
      <c r="F24" s="24"/>
      <c r="G24" s="24"/>
    </row>
    <row r="25" ht="18" customHeight="1" spans="1:7">
      <c r="A25" s="35" t="s">
        <v>104</v>
      </c>
      <c r="B25" s="35" t="s">
        <v>105</v>
      </c>
      <c r="C25" s="24">
        <v>415959.84</v>
      </c>
      <c r="D25" s="24">
        <v>415959.84</v>
      </c>
      <c r="E25" s="24">
        <v>415959.84</v>
      </c>
      <c r="F25" s="24"/>
      <c r="G25" s="24"/>
    </row>
    <row r="26" ht="18" customHeight="1" spans="1:7">
      <c r="A26" s="118" t="s">
        <v>106</v>
      </c>
      <c r="B26" s="118" t="s">
        <v>169</v>
      </c>
      <c r="C26" s="24">
        <v>415959.84</v>
      </c>
      <c r="D26" s="24">
        <v>415959.84</v>
      </c>
      <c r="E26" s="24">
        <v>415959.84</v>
      </c>
      <c r="F26" s="24"/>
      <c r="G26" s="24"/>
    </row>
    <row r="27" ht="18" customHeight="1" spans="1:7">
      <c r="A27" s="119" t="s">
        <v>107</v>
      </c>
      <c r="B27" s="119" t="s">
        <v>170</v>
      </c>
      <c r="C27" s="24">
        <v>415959.84</v>
      </c>
      <c r="D27" s="24">
        <v>415959.84</v>
      </c>
      <c r="E27" s="24">
        <v>415959.84</v>
      </c>
      <c r="F27" s="24"/>
      <c r="G27" s="24"/>
    </row>
    <row r="28" ht="18" customHeight="1" spans="1:7">
      <c r="A28" s="157" t="s">
        <v>108</v>
      </c>
      <c r="B28" s="158" t="s">
        <v>108</v>
      </c>
      <c r="C28" s="24">
        <v>7504230.75</v>
      </c>
      <c r="D28" s="24">
        <v>6583630.75</v>
      </c>
      <c r="E28" s="24">
        <v>6016181.97</v>
      </c>
      <c r="F28" s="24">
        <v>567448.78</v>
      </c>
      <c r="G28" s="24">
        <v>920600</v>
      </c>
    </row>
  </sheetData>
  <mergeCells count="7">
    <mergeCell ref="A3:G3"/>
    <mergeCell ref="A4:E4"/>
    <mergeCell ref="A5:B5"/>
    <mergeCell ref="D5:F5"/>
    <mergeCell ref="A28:B28"/>
    <mergeCell ref="C5:C6"/>
    <mergeCell ref="G5:G6"/>
  </mergeCells>
  <printOptions horizontalCentered="1"/>
  <pageMargins left="0.388888888888889" right="0.388888888888889" top="0.579166666666667" bottom="0.579166666666667"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3333333333333" defaultRowHeight="14.25" customHeight="1" outlineLevelCol="6"/>
  <cols>
    <col min="1" max="1" width="23.5714285714286" customWidth="1"/>
    <col min="2" max="7" width="22.8571428571429" customWidth="1"/>
  </cols>
  <sheetData>
    <row r="1" customHeight="1" spans="1:7">
      <c r="A1" s="139"/>
      <c r="B1" s="139"/>
      <c r="C1" s="139"/>
      <c r="D1" s="139"/>
      <c r="E1" s="139"/>
      <c r="F1" s="139"/>
      <c r="G1" s="139"/>
    </row>
    <row r="2" ht="15" customHeight="1" spans="1:7">
      <c r="A2" s="140"/>
      <c r="B2" s="141"/>
      <c r="C2" s="142"/>
      <c r="D2" s="63"/>
      <c r="G2" s="88" t="s">
        <v>171</v>
      </c>
    </row>
    <row r="3" ht="39" customHeight="1" spans="1:7">
      <c r="A3" s="128" t="str">
        <f>"2025"&amp;"年一般公共预算“三公”经费支出预算表"</f>
        <v>2025年一般公共预算“三公”经费支出预算表</v>
      </c>
      <c r="B3" s="52"/>
      <c r="C3" s="52"/>
      <c r="D3" s="52"/>
      <c r="E3" s="52"/>
      <c r="F3" s="52"/>
      <c r="G3" s="52"/>
    </row>
    <row r="4" ht="18.75" customHeight="1" spans="1:7">
      <c r="A4" s="42" t="str">
        <f>"单位名称："&amp;"中国人民政治协商会议耿马傣族佤族自治县委员会办公室"</f>
        <v>单位名称：中国人民政治协商会议耿马傣族佤族自治县委员会办公室</v>
      </c>
      <c r="B4" s="141"/>
      <c r="C4" s="142"/>
      <c r="D4" s="63"/>
      <c r="E4" s="31"/>
      <c r="G4" s="88" t="s">
        <v>172</v>
      </c>
    </row>
    <row r="5" ht="18.75" customHeight="1" spans="1:7">
      <c r="A5" s="11" t="s">
        <v>173</v>
      </c>
      <c r="B5" s="11" t="s">
        <v>174</v>
      </c>
      <c r="C5" s="32" t="s">
        <v>175</v>
      </c>
      <c r="D5" s="13" t="s">
        <v>176</v>
      </c>
      <c r="E5" s="14"/>
      <c r="F5" s="15"/>
      <c r="G5" s="32" t="s">
        <v>177</v>
      </c>
    </row>
    <row r="6" ht="18.75" customHeight="1" spans="1:7">
      <c r="A6" s="18"/>
      <c r="B6" s="143"/>
      <c r="C6" s="34"/>
      <c r="D6" s="67" t="s">
        <v>57</v>
      </c>
      <c r="E6" s="67" t="s">
        <v>178</v>
      </c>
      <c r="F6" s="67" t="s">
        <v>179</v>
      </c>
      <c r="G6" s="34"/>
    </row>
    <row r="7" ht="18.75" customHeight="1" spans="1:7">
      <c r="A7" s="144" t="s">
        <v>55</v>
      </c>
      <c r="B7" s="145">
        <v>1</v>
      </c>
      <c r="C7" s="146">
        <v>2</v>
      </c>
      <c r="D7" s="147">
        <v>3</v>
      </c>
      <c r="E7" s="147">
        <v>4</v>
      </c>
      <c r="F7" s="147">
        <v>5</v>
      </c>
      <c r="G7" s="146">
        <v>6</v>
      </c>
    </row>
    <row r="8" ht="18.75" customHeight="1" spans="1:7">
      <c r="A8" s="144" t="s">
        <v>55</v>
      </c>
      <c r="B8" s="148">
        <v>120000</v>
      </c>
      <c r="C8" s="148"/>
      <c r="D8" s="148">
        <v>90000</v>
      </c>
      <c r="E8" s="148"/>
      <c r="F8" s="148">
        <v>90000</v>
      </c>
      <c r="G8" s="148">
        <v>30000</v>
      </c>
    </row>
    <row r="9" ht="18.75" customHeight="1" spans="1:7">
      <c r="A9" s="149" t="s">
        <v>180</v>
      </c>
      <c r="B9" s="148">
        <v>120000</v>
      </c>
      <c r="C9" s="148"/>
      <c r="D9" s="148">
        <v>90000</v>
      </c>
      <c r="E9" s="148"/>
      <c r="F9" s="148">
        <v>90000</v>
      </c>
      <c r="G9" s="148">
        <v>30000</v>
      </c>
    </row>
    <row r="10" ht="18.75" customHeight="1" spans="1:7">
      <c r="A10" s="149" t="s">
        <v>181</v>
      </c>
      <c r="B10" s="148"/>
      <c r="C10" s="148"/>
      <c r="D10" s="148"/>
      <c r="E10" s="148"/>
      <c r="F10" s="148"/>
      <c r="G10" s="148"/>
    </row>
    <row r="11" ht="18.75" customHeight="1" spans="1:7">
      <c r="A11" s="149" t="s">
        <v>182</v>
      </c>
      <c r="B11" s="148"/>
      <c r="C11" s="148"/>
      <c r="D11" s="148"/>
      <c r="E11" s="148"/>
      <c r="F11" s="148"/>
      <c r="G11" s="148"/>
    </row>
    <row r="12" ht="18.75" customHeight="1" spans="1:7">
      <c r="A12" s="149" t="s">
        <v>183</v>
      </c>
      <c r="B12" s="148"/>
      <c r="C12" s="148"/>
      <c r="D12" s="148"/>
      <c r="E12" s="148"/>
      <c r="F12" s="148"/>
      <c r="G12" s="148"/>
    </row>
  </sheetData>
  <mergeCells count="7">
    <mergeCell ref="A3:G3"/>
    <mergeCell ref="A4:D4"/>
    <mergeCell ref="D5:F5"/>
    <mergeCell ref="A5:A7"/>
    <mergeCell ref="B5:B6"/>
    <mergeCell ref="C5:C6"/>
    <mergeCell ref="G5:G6"/>
  </mergeCells>
  <printOptions horizontalCentered="1"/>
  <pageMargins left="0.388888888888889" right="0.388888888888889" top="0.579166666666667" bottom="0.579166666666667" header="0.509027777777778" footer="0.509027777777778"/>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9"/>
  <sheetViews>
    <sheetView showZeros="0" tabSelected="1" workbookViewId="0">
      <pane ySplit="1" topLeftCell="A2" activePane="bottomLeft" state="frozen"/>
      <selection/>
      <selection pane="bottomLeft" activeCell="A12" sqref="A12"/>
    </sheetView>
  </sheetViews>
  <sheetFormatPr defaultColWidth="9.13333333333333" defaultRowHeight="14.25" customHeight="1"/>
  <cols>
    <col min="1" max="1" width="32.8571428571429" customWidth="1"/>
    <col min="2" max="2" width="25.4190476190476" customWidth="1"/>
    <col min="3" max="3" width="26.5714285714286" customWidth="1"/>
    <col min="4" max="4" width="10.1333333333333" customWidth="1"/>
    <col min="5" max="5" width="28.5904761904762" customWidth="1"/>
    <col min="6" max="6" width="10.2857142857143" customWidth="1"/>
    <col min="7" max="7" width="23" customWidth="1"/>
    <col min="8" max="21" width="19.857142857142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6"/>
      <c r="D2" s="127"/>
      <c r="E2" s="127"/>
      <c r="F2" s="127"/>
      <c r="G2" s="127"/>
      <c r="H2" s="68"/>
      <c r="I2" s="68"/>
      <c r="J2" s="68"/>
      <c r="K2" s="68"/>
      <c r="L2" s="68"/>
      <c r="M2" s="68"/>
      <c r="N2" s="31"/>
      <c r="O2" s="31"/>
      <c r="P2" s="31"/>
      <c r="Q2" s="68"/>
      <c r="U2" s="126"/>
      <c r="W2" s="39" t="s">
        <v>184</v>
      </c>
    </row>
    <row r="3" ht="39.75" customHeight="1" spans="1:23">
      <c r="A3" s="128" t="str">
        <f>"2025"&amp;"年部门基本支出预算表"</f>
        <v>2025年部门基本支出预算表</v>
      </c>
      <c r="B3" s="52"/>
      <c r="C3" s="52"/>
      <c r="D3" s="52"/>
      <c r="E3" s="52"/>
      <c r="F3" s="52"/>
      <c r="G3" s="52"/>
      <c r="H3" s="52"/>
      <c r="I3" s="52"/>
      <c r="J3" s="52"/>
      <c r="K3" s="52"/>
      <c r="L3" s="52"/>
      <c r="M3" s="52"/>
      <c r="N3" s="7"/>
      <c r="O3" s="7"/>
      <c r="P3" s="7"/>
      <c r="Q3" s="52"/>
      <c r="R3" s="52"/>
      <c r="S3" s="52"/>
      <c r="T3" s="52"/>
      <c r="U3" s="52"/>
      <c r="V3" s="52"/>
      <c r="W3" s="52"/>
    </row>
    <row r="4" ht="18.75" customHeight="1" spans="1:23">
      <c r="A4" s="8" t="str">
        <f>"单位名称："&amp;"中国人民政治协商会议耿马傣族佤族自治县委员会办公室"</f>
        <v>单位名称：中国人民政治协商会议耿马傣族佤族自治县委员会办公室</v>
      </c>
      <c r="B4" s="129"/>
      <c r="C4" s="129"/>
      <c r="D4" s="129"/>
      <c r="E4" s="129"/>
      <c r="F4" s="129"/>
      <c r="G4" s="129"/>
      <c r="H4" s="72"/>
      <c r="I4" s="72"/>
      <c r="J4" s="72"/>
      <c r="K4" s="72"/>
      <c r="L4" s="72"/>
      <c r="M4" s="72"/>
      <c r="N4" s="94"/>
      <c r="O4" s="94"/>
      <c r="P4" s="94"/>
      <c r="Q4" s="72"/>
      <c r="U4" s="126"/>
      <c r="W4" s="39" t="s">
        <v>172</v>
      </c>
    </row>
    <row r="5" ht="18" customHeight="1" spans="1:23">
      <c r="A5" s="11" t="s">
        <v>185</v>
      </c>
      <c r="B5" s="11" t="s">
        <v>186</v>
      </c>
      <c r="C5" s="11" t="s">
        <v>187</v>
      </c>
      <c r="D5" s="11" t="s">
        <v>188</v>
      </c>
      <c r="E5" s="11" t="s">
        <v>189</v>
      </c>
      <c r="F5" s="11" t="s">
        <v>190</v>
      </c>
      <c r="G5" s="11" t="s">
        <v>191</v>
      </c>
      <c r="H5" s="130" t="s">
        <v>192</v>
      </c>
      <c r="I5" s="65" t="s">
        <v>192</v>
      </c>
      <c r="J5" s="65"/>
      <c r="K5" s="65"/>
      <c r="L5" s="65"/>
      <c r="M5" s="65"/>
      <c r="N5" s="14"/>
      <c r="O5" s="14"/>
      <c r="P5" s="14"/>
      <c r="Q5" s="75" t="s">
        <v>61</v>
      </c>
      <c r="R5" s="65" t="s">
        <v>78</v>
      </c>
      <c r="S5" s="65"/>
      <c r="T5" s="65"/>
      <c r="U5" s="65"/>
      <c r="V5" s="65"/>
      <c r="W5" s="136"/>
    </row>
    <row r="6" ht="18" customHeight="1" spans="1:23">
      <c r="A6" s="16"/>
      <c r="B6" s="125"/>
      <c r="C6" s="16"/>
      <c r="D6" s="16"/>
      <c r="E6" s="16"/>
      <c r="F6" s="16"/>
      <c r="G6" s="16"/>
      <c r="H6" s="107" t="s">
        <v>193</v>
      </c>
      <c r="I6" s="130" t="s">
        <v>58</v>
      </c>
      <c r="J6" s="65"/>
      <c r="K6" s="65"/>
      <c r="L6" s="65"/>
      <c r="M6" s="136"/>
      <c r="N6" s="13" t="s">
        <v>194</v>
      </c>
      <c r="O6" s="14"/>
      <c r="P6" s="15"/>
      <c r="Q6" s="11" t="s">
        <v>61</v>
      </c>
      <c r="R6" s="130" t="s">
        <v>78</v>
      </c>
      <c r="S6" s="75" t="s">
        <v>64</v>
      </c>
      <c r="T6" s="65" t="s">
        <v>78</v>
      </c>
      <c r="U6" s="75" t="s">
        <v>66</v>
      </c>
      <c r="V6" s="75" t="s">
        <v>67</v>
      </c>
      <c r="W6" s="138" t="s">
        <v>68</v>
      </c>
    </row>
    <row r="7" ht="18.75" customHeight="1" spans="1:23">
      <c r="A7" s="33"/>
      <c r="B7" s="33"/>
      <c r="C7" s="33"/>
      <c r="D7" s="33"/>
      <c r="E7" s="33"/>
      <c r="F7" s="33"/>
      <c r="G7" s="33"/>
      <c r="H7" s="33"/>
      <c r="I7" s="137" t="s">
        <v>195</v>
      </c>
      <c r="J7" s="11" t="s">
        <v>196</v>
      </c>
      <c r="K7" s="11" t="s">
        <v>197</v>
      </c>
      <c r="L7" s="11" t="s">
        <v>198</v>
      </c>
      <c r="M7" s="11" t="s">
        <v>199</v>
      </c>
      <c r="N7" s="11" t="s">
        <v>58</v>
      </c>
      <c r="O7" s="11" t="s">
        <v>59</v>
      </c>
      <c r="P7" s="11" t="s">
        <v>60</v>
      </c>
      <c r="Q7" s="33"/>
      <c r="R7" s="11" t="s">
        <v>57</v>
      </c>
      <c r="S7" s="11" t="s">
        <v>64</v>
      </c>
      <c r="T7" s="11" t="s">
        <v>200</v>
      </c>
      <c r="U7" s="11" t="s">
        <v>66</v>
      </c>
      <c r="V7" s="11" t="s">
        <v>67</v>
      </c>
      <c r="W7" s="11" t="s">
        <v>68</v>
      </c>
    </row>
    <row r="8" ht="37.5" customHeight="1" spans="1:23">
      <c r="A8" s="110"/>
      <c r="B8" s="110"/>
      <c r="C8" s="110"/>
      <c r="D8" s="110"/>
      <c r="E8" s="110"/>
      <c r="F8" s="110"/>
      <c r="G8" s="110"/>
      <c r="H8" s="110"/>
      <c r="I8" s="93"/>
      <c r="J8" s="18" t="s">
        <v>201</v>
      </c>
      <c r="K8" s="18" t="s">
        <v>197</v>
      </c>
      <c r="L8" s="18" t="s">
        <v>198</v>
      </c>
      <c r="M8" s="18" t="s">
        <v>199</v>
      </c>
      <c r="N8" s="18" t="s">
        <v>197</v>
      </c>
      <c r="O8" s="18" t="s">
        <v>198</v>
      </c>
      <c r="P8" s="18" t="s">
        <v>199</v>
      </c>
      <c r="Q8" s="18" t="s">
        <v>61</v>
      </c>
      <c r="R8" s="18" t="s">
        <v>57</v>
      </c>
      <c r="S8" s="18" t="s">
        <v>64</v>
      </c>
      <c r="T8" s="18" t="s">
        <v>200</v>
      </c>
      <c r="U8" s="18" t="s">
        <v>66</v>
      </c>
      <c r="V8" s="18" t="s">
        <v>67</v>
      </c>
      <c r="W8" s="18" t="s">
        <v>68</v>
      </c>
    </row>
    <row r="9" ht="19.5" customHeight="1" spans="1:23">
      <c r="A9" s="131">
        <v>1</v>
      </c>
      <c r="B9" s="131">
        <v>2</v>
      </c>
      <c r="C9" s="131">
        <v>3</v>
      </c>
      <c r="D9" s="131">
        <v>4</v>
      </c>
      <c r="E9" s="131">
        <v>5</v>
      </c>
      <c r="F9" s="131">
        <v>6</v>
      </c>
      <c r="G9" s="131">
        <v>7</v>
      </c>
      <c r="H9" s="131">
        <v>8</v>
      </c>
      <c r="I9" s="131">
        <v>9</v>
      </c>
      <c r="J9" s="131">
        <v>10</v>
      </c>
      <c r="K9" s="131">
        <v>11</v>
      </c>
      <c r="L9" s="131">
        <v>12</v>
      </c>
      <c r="M9" s="131">
        <v>13</v>
      </c>
      <c r="N9" s="131">
        <v>14</v>
      </c>
      <c r="O9" s="131">
        <v>15</v>
      </c>
      <c r="P9" s="131">
        <v>16</v>
      </c>
      <c r="Q9" s="131">
        <v>17</v>
      </c>
      <c r="R9" s="131">
        <v>18</v>
      </c>
      <c r="S9" s="131">
        <v>19</v>
      </c>
      <c r="T9" s="131">
        <v>20</v>
      </c>
      <c r="U9" s="131">
        <v>21</v>
      </c>
      <c r="V9" s="131">
        <v>22</v>
      </c>
      <c r="W9" s="131">
        <v>23</v>
      </c>
    </row>
    <row r="10" ht="21" customHeight="1" spans="1:23">
      <c r="A10" s="132" t="s">
        <v>70</v>
      </c>
      <c r="B10" s="132"/>
      <c r="C10" s="132"/>
      <c r="D10" s="132"/>
      <c r="E10" s="132"/>
      <c r="F10" s="132"/>
      <c r="G10" s="132"/>
      <c r="H10" s="24">
        <v>6583630.75</v>
      </c>
      <c r="I10" s="24">
        <v>6583630.75</v>
      </c>
      <c r="J10" s="24"/>
      <c r="K10" s="24"/>
      <c r="L10" s="24">
        <v>6583630.75</v>
      </c>
      <c r="M10" s="24"/>
      <c r="N10" s="24"/>
      <c r="O10" s="24"/>
      <c r="P10" s="24"/>
      <c r="Q10" s="24"/>
      <c r="R10" s="24"/>
      <c r="S10" s="24"/>
      <c r="T10" s="24"/>
      <c r="U10" s="24"/>
      <c r="V10" s="24"/>
      <c r="W10" s="24"/>
    </row>
    <row r="11" ht="21" customHeight="1" spans="1:23">
      <c r="A11" s="133" t="s">
        <v>70</v>
      </c>
      <c r="B11" s="22"/>
      <c r="C11" s="22"/>
      <c r="D11" s="22"/>
      <c r="E11" s="22"/>
      <c r="F11" s="22"/>
      <c r="G11" s="22"/>
      <c r="H11" s="24">
        <v>6583630.75</v>
      </c>
      <c r="I11" s="24">
        <v>6583630.75</v>
      </c>
      <c r="J11" s="24"/>
      <c r="K11" s="24"/>
      <c r="L11" s="24">
        <v>6583630.75</v>
      </c>
      <c r="M11" s="24"/>
      <c r="N11" s="24"/>
      <c r="O11" s="24"/>
      <c r="P11" s="24"/>
      <c r="Q11" s="24"/>
      <c r="R11" s="24"/>
      <c r="S11" s="24"/>
      <c r="T11" s="24"/>
      <c r="U11" s="24"/>
      <c r="V11" s="24"/>
      <c r="W11" s="24"/>
    </row>
    <row r="12" ht="21" customHeight="1" spans="1:23">
      <c r="A12" s="133" t="s">
        <v>70</v>
      </c>
      <c r="B12" s="22" t="s">
        <v>202</v>
      </c>
      <c r="C12" s="22" t="s">
        <v>203</v>
      </c>
      <c r="D12" s="22" t="s">
        <v>87</v>
      </c>
      <c r="E12" s="22" t="s">
        <v>156</v>
      </c>
      <c r="F12" s="22" t="s">
        <v>204</v>
      </c>
      <c r="G12" s="22" t="s">
        <v>205</v>
      </c>
      <c r="H12" s="24">
        <v>1418496</v>
      </c>
      <c r="I12" s="24">
        <v>1418496</v>
      </c>
      <c r="J12" s="24"/>
      <c r="K12" s="24"/>
      <c r="L12" s="24">
        <v>1418496</v>
      </c>
      <c r="M12" s="24"/>
      <c r="N12" s="24"/>
      <c r="O12" s="24"/>
      <c r="P12" s="24"/>
      <c r="Q12" s="24"/>
      <c r="R12" s="24"/>
      <c r="S12" s="24"/>
      <c r="T12" s="24"/>
      <c r="U12" s="24"/>
      <c r="V12" s="24"/>
      <c r="W12" s="24"/>
    </row>
    <row r="13" ht="21" customHeight="1" spans="1:23">
      <c r="A13" s="133" t="s">
        <v>70</v>
      </c>
      <c r="B13" s="22" t="s">
        <v>202</v>
      </c>
      <c r="C13" s="22" t="s">
        <v>203</v>
      </c>
      <c r="D13" s="22" t="s">
        <v>87</v>
      </c>
      <c r="E13" s="22" t="s">
        <v>156</v>
      </c>
      <c r="F13" s="22" t="s">
        <v>206</v>
      </c>
      <c r="G13" s="22" t="s">
        <v>207</v>
      </c>
      <c r="H13" s="24">
        <v>357300</v>
      </c>
      <c r="I13" s="24">
        <v>357300</v>
      </c>
      <c r="J13" s="24"/>
      <c r="K13" s="24"/>
      <c r="L13" s="24">
        <v>357300</v>
      </c>
      <c r="M13" s="24"/>
      <c r="N13" s="24"/>
      <c r="O13" s="24"/>
      <c r="P13" s="24"/>
      <c r="Q13" s="24"/>
      <c r="R13" s="24"/>
      <c r="S13" s="24"/>
      <c r="T13" s="24"/>
      <c r="U13" s="24"/>
      <c r="V13" s="24"/>
      <c r="W13" s="24"/>
    </row>
    <row r="14" ht="21" customHeight="1" spans="1:23">
      <c r="A14" s="133" t="s">
        <v>70</v>
      </c>
      <c r="B14" s="22" t="s">
        <v>202</v>
      </c>
      <c r="C14" s="22" t="s">
        <v>203</v>
      </c>
      <c r="D14" s="22" t="s">
        <v>87</v>
      </c>
      <c r="E14" s="22" t="s">
        <v>156</v>
      </c>
      <c r="F14" s="22" t="s">
        <v>206</v>
      </c>
      <c r="G14" s="22" t="s">
        <v>207</v>
      </c>
      <c r="H14" s="24">
        <v>1447956</v>
      </c>
      <c r="I14" s="24">
        <v>1447956</v>
      </c>
      <c r="J14" s="24"/>
      <c r="K14" s="24"/>
      <c r="L14" s="24">
        <v>1447956</v>
      </c>
      <c r="M14" s="24"/>
      <c r="N14" s="24"/>
      <c r="O14" s="24"/>
      <c r="P14" s="24"/>
      <c r="Q14" s="24"/>
      <c r="R14" s="24"/>
      <c r="S14" s="24"/>
      <c r="T14" s="24"/>
      <c r="U14" s="24"/>
      <c r="V14" s="24"/>
      <c r="W14" s="24"/>
    </row>
    <row r="15" ht="21" customHeight="1" spans="1:23">
      <c r="A15" s="133" t="s">
        <v>70</v>
      </c>
      <c r="B15" s="22" t="s">
        <v>202</v>
      </c>
      <c r="C15" s="22" t="s">
        <v>203</v>
      </c>
      <c r="D15" s="22" t="s">
        <v>87</v>
      </c>
      <c r="E15" s="22" t="s">
        <v>156</v>
      </c>
      <c r="F15" s="22" t="s">
        <v>208</v>
      </c>
      <c r="G15" s="22" t="s">
        <v>209</v>
      </c>
      <c r="H15" s="24">
        <v>118208</v>
      </c>
      <c r="I15" s="24">
        <v>118208</v>
      </c>
      <c r="J15" s="24"/>
      <c r="K15" s="24"/>
      <c r="L15" s="24">
        <v>118208</v>
      </c>
      <c r="M15" s="24"/>
      <c r="N15" s="24"/>
      <c r="O15" s="24"/>
      <c r="P15" s="24"/>
      <c r="Q15" s="24"/>
      <c r="R15" s="24"/>
      <c r="S15" s="24"/>
      <c r="T15" s="24"/>
      <c r="U15" s="24"/>
      <c r="V15" s="24"/>
      <c r="W15" s="24"/>
    </row>
    <row r="16" ht="21" customHeight="1" spans="1:23">
      <c r="A16" s="133" t="s">
        <v>70</v>
      </c>
      <c r="B16" s="22" t="s">
        <v>210</v>
      </c>
      <c r="C16" s="22" t="s">
        <v>211</v>
      </c>
      <c r="D16" s="22" t="s">
        <v>87</v>
      </c>
      <c r="E16" s="22" t="s">
        <v>156</v>
      </c>
      <c r="F16" s="22" t="s">
        <v>208</v>
      </c>
      <c r="G16" s="22" t="s">
        <v>209</v>
      </c>
      <c r="H16" s="24">
        <v>599880</v>
      </c>
      <c r="I16" s="24">
        <v>599880</v>
      </c>
      <c r="J16" s="24"/>
      <c r="K16" s="24"/>
      <c r="L16" s="24">
        <v>599880</v>
      </c>
      <c r="M16" s="24"/>
      <c r="N16" s="24"/>
      <c r="O16" s="24"/>
      <c r="P16" s="24"/>
      <c r="Q16" s="24"/>
      <c r="R16" s="24"/>
      <c r="S16" s="24"/>
      <c r="T16" s="24"/>
      <c r="U16" s="24"/>
      <c r="V16" s="24"/>
      <c r="W16" s="24"/>
    </row>
    <row r="17" ht="21" customHeight="1" spans="1:23">
      <c r="A17" s="133" t="s">
        <v>70</v>
      </c>
      <c r="B17" s="22" t="s">
        <v>212</v>
      </c>
      <c r="C17" s="22" t="s">
        <v>213</v>
      </c>
      <c r="D17" s="22" t="s">
        <v>96</v>
      </c>
      <c r="E17" s="22" t="s">
        <v>163</v>
      </c>
      <c r="F17" s="22" t="s">
        <v>214</v>
      </c>
      <c r="G17" s="22" t="s">
        <v>215</v>
      </c>
      <c r="H17" s="24">
        <v>554613.12</v>
      </c>
      <c r="I17" s="24">
        <v>554613.12</v>
      </c>
      <c r="J17" s="24"/>
      <c r="K17" s="24"/>
      <c r="L17" s="24">
        <v>554613.12</v>
      </c>
      <c r="M17" s="24"/>
      <c r="N17" s="24"/>
      <c r="O17" s="24"/>
      <c r="P17" s="24"/>
      <c r="Q17" s="24"/>
      <c r="R17" s="24"/>
      <c r="S17" s="24"/>
      <c r="T17" s="24"/>
      <c r="U17" s="24"/>
      <c r="V17" s="24"/>
      <c r="W17" s="24"/>
    </row>
    <row r="18" ht="21" customHeight="1" spans="1:23">
      <c r="A18" s="133" t="s">
        <v>70</v>
      </c>
      <c r="B18" s="22" t="s">
        <v>212</v>
      </c>
      <c r="C18" s="22" t="s">
        <v>213</v>
      </c>
      <c r="D18" s="22" t="s">
        <v>216</v>
      </c>
      <c r="E18" s="22" t="s">
        <v>217</v>
      </c>
      <c r="F18" s="22" t="s">
        <v>218</v>
      </c>
      <c r="G18" s="22" t="s">
        <v>219</v>
      </c>
      <c r="H18" s="24"/>
      <c r="I18" s="24"/>
      <c r="J18" s="24"/>
      <c r="K18" s="24"/>
      <c r="L18" s="24"/>
      <c r="M18" s="24"/>
      <c r="N18" s="24"/>
      <c r="O18" s="24"/>
      <c r="P18" s="24"/>
      <c r="Q18" s="24"/>
      <c r="R18" s="24"/>
      <c r="S18" s="24"/>
      <c r="T18" s="24"/>
      <c r="U18" s="24"/>
      <c r="V18" s="24"/>
      <c r="W18" s="24"/>
    </row>
    <row r="19" ht="21" customHeight="1" spans="1:23">
      <c r="A19" s="133" t="s">
        <v>70</v>
      </c>
      <c r="B19" s="22" t="s">
        <v>212</v>
      </c>
      <c r="C19" s="22" t="s">
        <v>213</v>
      </c>
      <c r="D19" s="22" t="s">
        <v>102</v>
      </c>
      <c r="E19" s="22" t="s">
        <v>167</v>
      </c>
      <c r="F19" s="22" t="s">
        <v>220</v>
      </c>
      <c r="G19" s="22" t="s">
        <v>221</v>
      </c>
      <c r="H19" s="24">
        <v>246109.57</v>
      </c>
      <c r="I19" s="24">
        <v>246109.57</v>
      </c>
      <c r="J19" s="24"/>
      <c r="K19" s="24"/>
      <c r="L19" s="24">
        <v>246109.57</v>
      </c>
      <c r="M19" s="24"/>
      <c r="N19" s="24"/>
      <c r="O19" s="24"/>
      <c r="P19" s="24"/>
      <c r="Q19" s="24"/>
      <c r="R19" s="24"/>
      <c r="S19" s="24"/>
      <c r="T19" s="24"/>
      <c r="U19" s="24"/>
      <c r="V19" s="24"/>
      <c r="W19" s="24"/>
    </row>
    <row r="20" ht="21" customHeight="1" spans="1:23">
      <c r="A20" s="133" t="s">
        <v>70</v>
      </c>
      <c r="B20" s="22" t="s">
        <v>212</v>
      </c>
      <c r="C20" s="22" t="s">
        <v>213</v>
      </c>
      <c r="D20" s="22" t="s">
        <v>222</v>
      </c>
      <c r="E20" s="22" t="s">
        <v>223</v>
      </c>
      <c r="F20" s="22" t="s">
        <v>220</v>
      </c>
      <c r="G20" s="22" t="s">
        <v>221</v>
      </c>
      <c r="H20" s="24"/>
      <c r="I20" s="24"/>
      <c r="J20" s="24"/>
      <c r="K20" s="24"/>
      <c r="L20" s="24"/>
      <c r="M20" s="24"/>
      <c r="N20" s="24"/>
      <c r="O20" s="24"/>
      <c r="P20" s="24"/>
      <c r="Q20" s="24"/>
      <c r="R20" s="24"/>
      <c r="S20" s="24"/>
      <c r="T20" s="24"/>
      <c r="U20" s="24"/>
      <c r="V20" s="24"/>
      <c r="W20" s="24"/>
    </row>
    <row r="21" ht="21" customHeight="1" spans="1:23">
      <c r="A21" s="133" t="s">
        <v>70</v>
      </c>
      <c r="B21" s="22" t="s">
        <v>212</v>
      </c>
      <c r="C21" s="22" t="s">
        <v>213</v>
      </c>
      <c r="D21" s="22" t="s">
        <v>224</v>
      </c>
      <c r="E21" s="22" t="s">
        <v>225</v>
      </c>
      <c r="F21" s="22" t="s">
        <v>226</v>
      </c>
      <c r="G21" s="22" t="s">
        <v>227</v>
      </c>
      <c r="H21" s="24"/>
      <c r="I21" s="24"/>
      <c r="J21" s="24"/>
      <c r="K21" s="24"/>
      <c r="L21" s="24"/>
      <c r="M21" s="24"/>
      <c r="N21" s="24"/>
      <c r="O21" s="24"/>
      <c r="P21" s="24"/>
      <c r="Q21" s="24"/>
      <c r="R21" s="24"/>
      <c r="S21" s="24"/>
      <c r="T21" s="24"/>
      <c r="U21" s="24"/>
      <c r="V21" s="24"/>
      <c r="W21" s="24"/>
    </row>
    <row r="22" ht="21" customHeight="1" spans="1:23">
      <c r="A22" s="133" t="s">
        <v>70</v>
      </c>
      <c r="B22" s="22" t="s">
        <v>212</v>
      </c>
      <c r="C22" s="22" t="s">
        <v>213</v>
      </c>
      <c r="D22" s="22" t="s">
        <v>87</v>
      </c>
      <c r="E22" s="22" t="s">
        <v>156</v>
      </c>
      <c r="F22" s="22" t="s">
        <v>228</v>
      </c>
      <c r="G22" s="22" t="s">
        <v>229</v>
      </c>
      <c r="H22" s="24">
        <v>1714.78</v>
      </c>
      <c r="I22" s="24">
        <v>1714.78</v>
      </c>
      <c r="J22" s="24"/>
      <c r="K22" s="24"/>
      <c r="L22" s="24">
        <v>1714.78</v>
      </c>
      <c r="M22" s="24"/>
      <c r="N22" s="24"/>
      <c r="O22" s="24"/>
      <c r="P22" s="24"/>
      <c r="Q22" s="24"/>
      <c r="R22" s="24"/>
      <c r="S22" s="24"/>
      <c r="T22" s="24"/>
      <c r="U22" s="24"/>
      <c r="V22" s="24"/>
      <c r="W22" s="24"/>
    </row>
    <row r="23" ht="21" customHeight="1" spans="1:23">
      <c r="A23" s="133" t="s">
        <v>70</v>
      </c>
      <c r="B23" s="22" t="s">
        <v>212</v>
      </c>
      <c r="C23" s="22" t="s">
        <v>213</v>
      </c>
      <c r="D23" s="22" t="s">
        <v>103</v>
      </c>
      <c r="E23" s="22" t="s">
        <v>168</v>
      </c>
      <c r="F23" s="22" t="s">
        <v>228</v>
      </c>
      <c r="G23" s="22" t="s">
        <v>229</v>
      </c>
      <c r="H23" s="24">
        <v>14592</v>
      </c>
      <c r="I23" s="24">
        <v>14592</v>
      </c>
      <c r="J23" s="24"/>
      <c r="K23" s="24"/>
      <c r="L23" s="24">
        <v>14592</v>
      </c>
      <c r="M23" s="24"/>
      <c r="N23" s="24"/>
      <c r="O23" s="24"/>
      <c r="P23" s="24"/>
      <c r="Q23" s="24"/>
      <c r="R23" s="24"/>
      <c r="S23" s="24"/>
      <c r="T23" s="24"/>
      <c r="U23" s="24"/>
      <c r="V23" s="24"/>
      <c r="W23" s="24"/>
    </row>
    <row r="24" ht="21" customHeight="1" spans="1:23">
      <c r="A24" s="133" t="s">
        <v>70</v>
      </c>
      <c r="B24" s="22" t="s">
        <v>212</v>
      </c>
      <c r="C24" s="22" t="s">
        <v>213</v>
      </c>
      <c r="D24" s="22" t="s">
        <v>103</v>
      </c>
      <c r="E24" s="22" t="s">
        <v>168</v>
      </c>
      <c r="F24" s="22" t="s">
        <v>228</v>
      </c>
      <c r="G24" s="22" t="s">
        <v>229</v>
      </c>
      <c r="H24" s="24">
        <v>6932.66</v>
      </c>
      <c r="I24" s="24">
        <v>6932.66</v>
      </c>
      <c r="J24" s="24"/>
      <c r="K24" s="24"/>
      <c r="L24" s="24">
        <v>6932.66</v>
      </c>
      <c r="M24" s="24"/>
      <c r="N24" s="24"/>
      <c r="O24" s="24"/>
      <c r="P24" s="24"/>
      <c r="Q24" s="24"/>
      <c r="R24" s="24"/>
      <c r="S24" s="24"/>
      <c r="T24" s="24"/>
      <c r="U24" s="24"/>
      <c r="V24" s="24"/>
      <c r="W24" s="24"/>
    </row>
    <row r="25" ht="21" customHeight="1" spans="1:23">
      <c r="A25" s="133" t="s">
        <v>70</v>
      </c>
      <c r="B25" s="22" t="s">
        <v>230</v>
      </c>
      <c r="C25" s="22" t="s">
        <v>170</v>
      </c>
      <c r="D25" s="22" t="s">
        <v>107</v>
      </c>
      <c r="E25" s="22" t="s">
        <v>170</v>
      </c>
      <c r="F25" s="22" t="s">
        <v>231</v>
      </c>
      <c r="G25" s="22" t="s">
        <v>170</v>
      </c>
      <c r="H25" s="24">
        <v>415959.84</v>
      </c>
      <c r="I25" s="24">
        <v>415959.84</v>
      </c>
      <c r="J25" s="24"/>
      <c r="K25" s="24"/>
      <c r="L25" s="24">
        <v>415959.84</v>
      </c>
      <c r="M25" s="24"/>
      <c r="N25" s="24"/>
      <c r="O25" s="24"/>
      <c r="P25" s="24"/>
      <c r="Q25" s="24"/>
      <c r="R25" s="24"/>
      <c r="S25" s="24"/>
      <c r="T25" s="24"/>
      <c r="U25" s="24"/>
      <c r="V25" s="24"/>
      <c r="W25" s="24"/>
    </row>
    <row r="26" ht="21" customHeight="1" spans="1:23">
      <c r="A26" s="133" t="s">
        <v>70</v>
      </c>
      <c r="B26" s="22" t="s">
        <v>232</v>
      </c>
      <c r="C26" s="22" t="s">
        <v>233</v>
      </c>
      <c r="D26" s="22" t="s">
        <v>87</v>
      </c>
      <c r="E26" s="22" t="s">
        <v>156</v>
      </c>
      <c r="F26" s="22" t="s">
        <v>234</v>
      </c>
      <c r="G26" s="22" t="s">
        <v>235</v>
      </c>
      <c r="H26" s="24">
        <v>44000</v>
      </c>
      <c r="I26" s="24">
        <v>44000</v>
      </c>
      <c r="J26" s="24"/>
      <c r="K26" s="24"/>
      <c r="L26" s="24">
        <v>44000</v>
      </c>
      <c r="M26" s="24"/>
      <c r="N26" s="24"/>
      <c r="O26" s="24"/>
      <c r="P26" s="24"/>
      <c r="Q26" s="24"/>
      <c r="R26" s="24"/>
      <c r="S26" s="24"/>
      <c r="T26" s="24"/>
      <c r="U26" s="24"/>
      <c r="V26" s="24"/>
      <c r="W26" s="24"/>
    </row>
    <row r="27" ht="21" customHeight="1" spans="1:23">
      <c r="A27" s="133" t="s">
        <v>70</v>
      </c>
      <c r="B27" s="22" t="s">
        <v>232</v>
      </c>
      <c r="C27" s="22" t="s">
        <v>233</v>
      </c>
      <c r="D27" s="22" t="s">
        <v>87</v>
      </c>
      <c r="E27" s="22" t="s">
        <v>156</v>
      </c>
      <c r="F27" s="22" t="s">
        <v>236</v>
      </c>
      <c r="G27" s="22" t="s">
        <v>237</v>
      </c>
      <c r="H27" s="24">
        <v>30000</v>
      </c>
      <c r="I27" s="24">
        <v>30000</v>
      </c>
      <c r="J27" s="24"/>
      <c r="K27" s="24"/>
      <c r="L27" s="24">
        <v>30000</v>
      </c>
      <c r="M27" s="24"/>
      <c r="N27" s="24"/>
      <c r="O27" s="24"/>
      <c r="P27" s="24"/>
      <c r="Q27" s="24"/>
      <c r="R27" s="24"/>
      <c r="S27" s="24"/>
      <c r="T27" s="24"/>
      <c r="U27" s="24"/>
      <c r="V27" s="24"/>
      <c r="W27" s="24"/>
    </row>
    <row r="28" ht="21" customHeight="1" spans="1:23">
      <c r="A28" s="133" t="s">
        <v>70</v>
      </c>
      <c r="B28" s="22" t="s">
        <v>238</v>
      </c>
      <c r="C28" s="22" t="s">
        <v>239</v>
      </c>
      <c r="D28" s="22" t="s">
        <v>87</v>
      </c>
      <c r="E28" s="22" t="s">
        <v>156</v>
      </c>
      <c r="F28" s="22" t="s">
        <v>240</v>
      </c>
      <c r="G28" s="22" t="s">
        <v>177</v>
      </c>
      <c r="H28" s="24">
        <v>30000</v>
      </c>
      <c r="I28" s="24">
        <v>30000</v>
      </c>
      <c r="J28" s="24"/>
      <c r="K28" s="24"/>
      <c r="L28" s="24">
        <v>30000</v>
      </c>
      <c r="M28" s="24"/>
      <c r="N28" s="24"/>
      <c r="O28" s="24"/>
      <c r="P28" s="24"/>
      <c r="Q28" s="24"/>
      <c r="R28" s="24"/>
      <c r="S28" s="24"/>
      <c r="T28" s="24"/>
      <c r="U28" s="24"/>
      <c r="V28" s="24"/>
      <c r="W28" s="24"/>
    </row>
    <row r="29" ht="21" customHeight="1" spans="1:23">
      <c r="A29" s="133" t="s">
        <v>70</v>
      </c>
      <c r="B29" s="22" t="s">
        <v>232</v>
      </c>
      <c r="C29" s="22" t="s">
        <v>233</v>
      </c>
      <c r="D29" s="22" t="s">
        <v>87</v>
      </c>
      <c r="E29" s="22" t="s">
        <v>156</v>
      </c>
      <c r="F29" s="22" t="s">
        <v>241</v>
      </c>
      <c r="G29" s="22" t="s">
        <v>242</v>
      </c>
      <c r="H29" s="24">
        <v>5000</v>
      </c>
      <c r="I29" s="24">
        <v>5000</v>
      </c>
      <c r="J29" s="24"/>
      <c r="K29" s="24"/>
      <c r="L29" s="24">
        <v>5000</v>
      </c>
      <c r="M29" s="24"/>
      <c r="N29" s="24"/>
      <c r="O29" s="24"/>
      <c r="P29" s="24"/>
      <c r="Q29" s="24"/>
      <c r="R29" s="24"/>
      <c r="S29" s="24"/>
      <c r="T29" s="24"/>
      <c r="U29" s="24"/>
      <c r="V29" s="24"/>
      <c r="W29" s="24"/>
    </row>
    <row r="30" ht="21" customHeight="1" spans="1:23">
      <c r="A30" s="133" t="s">
        <v>70</v>
      </c>
      <c r="B30" s="22" t="s">
        <v>232</v>
      </c>
      <c r="C30" s="22" t="s">
        <v>233</v>
      </c>
      <c r="D30" s="22" t="s">
        <v>87</v>
      </c>
      <c r="E30" s="22" t="s">
        <v>156</v>
      </c>
      <c r="F30" s="22" t="s">
        <v>243</v>
      </c>
      <c r="G30" s="22" t="s">
        <v>244</v>
      </c>
      <c r="H30" s="24">
        <v>3000</v>
      </c>
      <c r="I30" s="24">
        <v>3000</v>
      </c>
      <c r="J30" s="24"/>
      <c r="K30" s="24"/>
      <c r="L30" s="24">
        <v>3000</v>
      </c>
      <c r="M30" s="24"/>
      <c r="N30" s="24"/>
      <c r="O30" s="24"/>
      <c r="P30" s="24"/>
      <c r="Q30" s="24"/>
      <c r="R30" s="24"/>
      <c r="S30" s="24"/>
      <c r="T30" s="24"/>
      <c r="U30" s="24"/>
      <c r="V30" s="24"/>
      <c r="W30" s="24"/>
    </row>
    <row r="31" ht="21" customHeight="1" spans="1:23">
      <c r="A31" s="133" t="s">
        <v>70</v>
      </c>
      <c r="B31" s="22" t="s">
        <v>245</v>
      </c>
      <c r="C31" s="22" t="s">
        <v>246</v>
      </c>
      <c r="D31" s="22" t="s">
        <v>87</v>
      </c>
      <c r="E31" s="22" t="s">
        <v>156</v>
      </c>
      <c r="F31" s="22" t="s">
        <v>247</v>
      </c>
      <c r="G31" s="22" t="s">
        <v>246</v>
      </c>
      <c r="H31" s="24">
        <v>57329.04</v>
      </c>
      <c r="I31" s="24">
        <v>57329.04</v>
      </c>
      <c r="J31" s="24"/>
      <c r="K31" s="24"/>
      <c r="L31" s="24">
        <v>57329.04</v>
      </c>
      <c r="M31" s="24"/>
      <c r="N31" s="24"/>
      <c r="O31" s="24"/>
      <c r="P31" s="24"/>
      <c r="Q31" s="24"/>
      <c r="R31" s="24"/>
      <c r="S31" s="24"/>
      <c r="T31" s="24"/>
      <c r="U31" s="24"/>
      <c r="V31" s="24"/>
      <c r="W31" s="24"/>
    </row>
    <row r="32" ht="21" customHeight="1" spans="1:23">
      <c r="A32" s="133" t="s">
        <v>70</v>
      </c>
      <c r="B32" s="22" t="s">
        <v>248</v>
      </c>
      <c r="C32" s="22" t="s">
        <v>249</v>
      </c>
      <c r="D32" s="22" t="s">
        <v>87</v>
      </c>
      <c r="E32" s="22" t="s">
        <v>156</v>
      </c>
      <c r="F32" s="22" t="s">
        <v>250</v>
      </c>
      <c r="G32" s="22" t="s">
        <v>249</v>
      </c>
      <c r="H32" s="24">
        <v>60000</v>
      </c>
      <c r="I32" s="24">
        <v>60000</v>
      </c>
      <c r="J32" s="24"/>
      <c r="K32" s="24"/>
      <c r="L32" s="24">
        <v>60000</v>
      </c>
      <c r="M32" s="24"/>
      <c r="N32" s="24"/>
      <c r="O32" s="24"/>
      <c r="P32" s="24"/>
      <c r="Q32" s="24"/>
      <c r="R32" s="24"/>
      <c r="S32" s="24"/>
      <c r="T32" s="24"/>
      <c r="U32" s="24"/>
      <c r="V32" s="24"/>
      <c r="W32" s="24"/>
    </row>
    <row r="33" ht="21" customHeight="1" spans="1:23">
      <c r="A33" s="133" t="s">
        <v>70</v>
      </c>
      <c r="B33" s="22" t="s">
        <v>251</v>
      </c>
      <c r="C33" s="22" t="s">
        <v>252</v>
      </c>
      <c r="D33" s="22" t="s">
        <v>87</v>
      </c>
      <c r="E33" s="22" t="s">
        <v>156</v>
      </c>
      <c r="F33" s="22" t="s">
        <v>253</v>
      </c>
      <c r="G33" s="22" t="s">
        <v>254</v>
      </c>
      <c r="H33" s="24">
        <v>297000</v>
      </c>
      <c r="I33" s="24">
        <v>297000</v>
      </c>
      <c r="J33" s="24"/>
      <c r="K33" s="24"/>
      <c r="L33" s="24">
        <v>297000</v>
      </c>
      <c r="M33" s="24"/>
      <c r="N33" s="24"/>
      <c r="O33" s="24"/>
      <c r="P33" s="24"/>
      <c r="Q33" s="24"/>
      <c r="R33" s="24"/>
      <c r="S33" s="24"/>
      <c r="T33" s="24"/>
      <c r="U33" s="24"/>
      <c r="V33" s="24"/>
      <c r="W33" s="24"/>
    </row>
    <row r="34" ht="21" customHeight="1" spans="1:23">
      <c r="A34" s="133" t="s">
        <v>70</v>
      </c>
      <c r="B34" s="22" t="s">
        <v>255</v>
      </c>
      <c r="C34" s="22" t="s">
        <v>256</v>
      </c>
      <c r="D34" s="22" t="s">
        <v>87</v>
      </c>
      <c r="E34" s="22" t="s">
        <v>156</v>
      </c>
      <c r="F34" s="22" t="s">
        <v>257</v>
      </c>
      <c r="G34" s="22" t="s">
        <v>258</v>
      </c>
      <c r="H34" s="24">
        <v>41119.74</v>
      </c>
      <c r="I34" s="24">
        <v>41119.74</v>
      </c>
      <c r="J34" s="24"/>
      <c r="K34" s="24"/>
      <c r="L34" s="24">
        <v>41119.74</v>
      </c>
      <c r="M34" s="24"/>
      <c r="N34" s="24"/>
      <c r="O34" s="24"/>
      <c r="P34" s="24"/>
      <c r="Q34" s="24"/>
      <c r="R34" s="24"/>
      <c r="S34" s="24"/>
      <c r="T34" s="24"/>
      <c r="U34" s="24"/>
      <c r="V34" s="24"/>
      <c r="W34" s="24"/>
    </row>
    <row r="35" ht="21" customHeight="1" spans="1:23">
      <c r="A35" s="133" t="s">
        <v>70</v>
      </c>
      <c r="B35" s="22" t="s">
        <v>259</v>
      </c>
      <c r="C35" s="22" t="s">
        <v>260</v>
      </c>
      <c r="D35" s="22" t="s">
        <v>95</v>
      </c>
      <c r="E35" s="22" t="s">
        <v>162</v>
      </c>
      <c r="F35" s="22" t="s">
        <v>261</v>
      </c>
      <c r="G35" s="22" t="s">
        <v>262</v>
      </c>
      <c r="H35" s="24">
        <v>777084</v>
      </c>
      <c r="I35" s="24">
        <v>777084</v>
      </c>
      <c r="J35" s="24"/>
      <c r="K35" s="24"/>
      <c r="L35" s="24">
        <v>777084</v>
      </c>
      <c r="M35" s="24"/>
      <c r="N35" s="24"/>
      <c r="O35" s="24"/>
      <c r="P35" s="24"/>
      <c r="Q35" s="24"/>
      <c r="R35" s="24"/>
      <c r="S35" s="24"/>
      <c r="T35" s="24"/>
      <c r="U35" s="24"/>
      <c r="V35" s="24"/>
      <c r="W35" s="24"/>
    </row>
    <row r="36" ht="21" customHeight="1" spans="1:23">
      <c r="A36" s="133" t="s">
        <v>70</v>
      </c>
      <c r="B36" s="22" t="s">
        <v>263</v>
      </c>
      <c r="C36" s="22" t="s">
        <v>264</v>
      </c>
      <c r="D36" s="22" t="s">
        <v>98</v>
      </c>
      <c r="E36" s="22" t="s">
        <v>165</v>
      </c>
      <c r="F36" s="22" t="s">
        <v>265</v>
      </c>
      <c r="G36" s="22" t="s">
        <v>266</v>
      </c>
      <c r="H36" s="24">
        <v>39336</v>
      </c>
      <c r="I36" s="24">
        <v>39336</v>
      </c>
      <c r="J36" s="24"/>
      <c r="K36" s="24"/>
      <c r="L36" s="24">
        <v>39336</v>
      </c>
      <c r="M36" s="24"/>
      <c r="N36" s="24"/>
      <c r="O36" s="24"/>
      <c r="P36" s="24"/>
      <c r="Q36" s="24"/>
      <c r="R36" s="24"/>
      <c r="S36" s="24"/>
      <c r="T36" s="24"/>
      <c r="U36" s="24"/>
      <c r="V36" s="24"/>
      <c r="W36" s="24"/>
    </row>
    <row r="37" ht="21" customHeight="1" spans="1:23">
      <c r="A37" s="133" t="s">
        <v>70</v>
      </c>
      <c r="B37" s="22" t="s">
        <v>267</v>
      </c>
      <c r="C37" s="22" t="s">
        <v>268</v>
      </c>
      <c r="D37" s="22" t="s">
        <v>98</v>
      </c>
      <c r="E37" s="22" t="s">
        <v>165</v>
      </c>
      <c r="F37" s="22" t="s">
        <v>265</v>
      </c>
      <c r="G37" s="22" t="s">
        <v>266</v>
      </c>
      <c r="H37" s="24">
        <v>18000</v>
      </c>
      <c r="I37" s="24">
        <v>18000</v>
      </c>
      <c r="J37" s="24"/>
      <c r="K37" s="24"/>
      <c r="L37" s="24">
        <v>18000</v>
      </c>
      <c r="M37" s="24"/>
      <c r="N37" s="24"/>
      <c r="O37" s="24"/>
      <c r="P37" s="24"/>
      <c r="Q37" s="24"/>
      <c r="R37" s="24"/>
      <c r="S37" s="24"/>
      <c r="T37" s="24"/>
      <c r="U37" s="24"/>
      <c r="V37" s="24"/>
      <c r="W37" s="24"/>
    </row>
    <row r="38" ht="21" customHeight="1" spans="1:23">
      <c r="A38" s="133" t="s">
        <v>70</v>
      </c>
      <c r="B38" s="22" t="s">
        <v>212</v>
      </c>
      <c r="C38" s="22" t="s">
        <v>213</v>
      </c>
      <c r="D38" s="22" t="s">
        <v>102</v>
      </c>
      <c r="E38" s="22" t="s">
        <v>167</v>
      </c>
      <c r="F38" s="22" t="s">
        <v>269</v>
      </c>
      <c r="G38" s="22" t="s">
        <v>270</v>
      </c>
      <c r="H38" s="24"/>
      <c r="I38" s="24"/>
      <c r="J38" s="24"/>
      <c r="K38" s="24"/>
      <c r="L38" s="24"/>
      <c r="M38" s="24"/>
      <c r="N38" s="24"/>
      <c r="O38" s="24"/>
      <c r="P38" s="24"/>
      <c r="Q38" s="24"/>
      <c r="R38" s="24"/>
      <c r="S38" s="24"/>
      <c r="T38" s="24"/>
      <c r="U38" s="24"/>
      <c r="V38" s="24"/>
      <c r="W38" s="24"/>
    </row>
    <row r="39" ht="21" customHeight="1" spans="1:23">
      <c r="A39" s="36" t="s">
        <v>108</v>
      </c>
      <c r="B39" s="134"/>
      <c r="C39" s="134"/>
      <c r="D39" s="134"/>
      <c r="E39" s="134"/>
      <c r="F39" s="134"/>
      <c r="G39" s="135"/>
      <c r="H39" s="24">
        <v>6583630.75</v>
      </c>
      <c r="I39" s="24">
        <v>6583630.75</v>
      </c>
      <c r="J39" s="24"/>
      <c r="K39" s="24"/>
      <c r="L39" s="24">
        <v>6583630.75</v>
      </c>
      <c r="M39" s="24"/>
      <c r="N39" s="24"/>
      <c r="O39" s="24"/>
      <c r="P39" s="24"/>
      <c r="Q39" s="24"/>
      <c r="R39" s="24"/>
      <c r="S39" s="24"/>
      <c r="T39" s="24"/>
      <c r="U39" s="24"/>
      <c r="V39" s="24"/>
      <c r="W39" s="24"/>
    </row>
  </sheetData>
  <mergeCells count="30">
    <mergeCell ref="A3:W3"/>
    <mergeCell ref="A4:G4"/>
    <mergeCell ref="H5:W5"/>
    <mergeCell ref="I6:M6"/>
    <mergeCell ref="N6:P6"/>
    <mergeCell ref="R6:W6"/>
    <mergeCell ref="A39:G39"/>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9"/>
  <sheetViews>
    <sheetView showZeros="0" workbookViewId="0">
      <pane ySplit="1" topLeftCell="A2" activePane="bottomLeft" state="frozen"/>
      <selection/>
      <selection pane="bottomLeft" activeCell="A1" sqref="A1"/>
    </sheetView>
  </sheetViews>
  <sheetFormatPr defaultColWidth="9.13333333333333" defaultRowHeight="14.25" customHeight="1"/>
  <cols>
    <col min="1" max="1" width="12.4190476190476" customWidth="1"/>
    <col min="2" max="2" width="30.447619047619" customWidth="1"/>
    <col min="3" max="3" width="32.8571428571429" customWidth="1"/>
    <col min="4" max="4" width="23.8571428571429" customWidth="1"/>
    <col min="5" max="5" width="11.1333333333333" customWidth="1"/>
    <col min="6" max="6" width="17.7047619047619" customWidth="1"/>
    <col min="7" max="7" width="9.85714285714286" customWidth="1"/>
    <col min="8" max="8" width="17.7047619047619" customWidth="1"/>
    <col min="9" max="21" width="19.1333333333333"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0" t="s">
        <v>271</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"单位名称："&amp;"中国人民政治协商会议耿马傣族佤族自治县委员会办公室"</f>
        <v>单位名称：中国人民政治协商会议耿马傣族佤族自治县委员会办公室</v>
      </c>
      <c r="B4" s="9"/>
      <c r="C4" s="9"/>
      <c r="D4" s="9"/>
      <c r="E4" s="9"/>
      <c r="F4" s="9"/>
      <c r="G4" s="9"/>
      <c r="H4" s="9"/>
      <c r="I4" s="10"/>
      <c r="J4" s="10"/>
      <c r="K4" s="10"/>
      <c r="L4" s="10"/>
      <c r="M4" s="10"/>
      <c r="N4" s="10"/>
      <c r="O4" s="10"/>
      <c r="P4" s="10"/>
      <c r="Q4" s="10"/>
      <c r="R4" s="2"/>
      <c r="S4" s="2"/>
      <c r="T4" s="2"/>
      <c r="U4" s="4"/>
      <c r="V4" s="2"/>
      <c r="W4" s="40" t="s">
        <v>172</v>
      </c>
    </row>
    <row r="5" ht="18.75" customHeight="1" spans="1:23">
      <c r="A5" s="11" t="s">
        <v>272</v>
      </c>
      <c r="B5" s="12" t="s">
        <v>186</v>
      </c>
      <c r="C5" s="11" t="s">
        <v>187</v>
      </c>
      <c r="D5" s="11" t="s">
        <v>273</v>
      </c>
      <c r="E5" s="12" t="s">
        <v>188</v>
      </c>
      <c r="F5" s="12" t="s">
        <v>189</v>
      </c>
      <c r="G5" s="12" t="s">
        <v>274</v>
      </c>
      <c r="H5" s="12" t="s">
        <v>275</v>
      </c>
      <c r="I5" s="32" t="s">
        <v>55</v>
      </c>
      <c r="J5" s="13" t="s">
        <v>276</v>
      </c>
      <c r="K5" s="14"/>
      <c r="L5" s="14"/>
      <c r="M5" s="15"/>
      <c r="N5" s="13" t="s">
        <v>194</v>
      </c>
      <c r="O5" s="14"/>
      <c r="P5" s="15"/>
      <c r="Q5" s="12" t="s">
        <v>61</v>
      </c>
      <c r="R5" s="13" t="s">
        <v>78</v>
      </c>
      <c r="S5" s="14"/>
      <c r="T5" s="14"/>
      <c r="U5" s="14"/>
      <c r="V5" s="14"/>
      <c r="W5" s="15"/>
    </row>
    <row r="6" ht="18.75" customHeight="1" spans="1:23">
      <c r="A6" s="16"/>
      <c r="B6" s="33"/>
      <c r="C6" s="16"/>
      <c r="D6" s="16"/>
      <c r="E6" s="17"/>
      <c r="F6" s="17"/>
      <c r="G6" s="17"/>
      <c r="H6" s="17"/>
      <c r="I6" s="33"/>
      <c r="J6" s="122" t="s">
        <v>58</v>
      </c>
      <c r="K6" s="123"/>
      <c r="L6" s="12" t="s">
        <v>59</v>
      </c>
      <c r="M6" s="12" t="s">
        <v>60</v>
      </c>
      <c r="N6" s="12" t="s">
        <v>58</v>
      </c>
      <c r="O6" s="12" t="s">
        <v>59</v>
      </c>
      <c r="P6" s="12" t="s">
        <v>60</v>
      </c>
      <c r="Q6" s="17"/>
      <c r="R6" s="12" t="s">
        <v>57</v>
      </c>
      <c r="S6" s="11" t="s">
        <v>64</v>
      </c>
      <c r="T6" s="11" t="s">
        <v>200</v>
      </c>
      <c r="U6" s="11" t="s">
        <v>66</v>
      </c>
      <c r="V6" s="11" t="s">
        <v>67</v>
      </c>
      <c r="W6" s="11" t="s">
        <v>68</v>
      </c>
    </row>
    <row r="7" ht="18.75" customHeight="1" spans="1:23">
      <c r="A7" s="33"/>
      <c r="B7" s="33"/>
      <c r="C7" s="33"/>
      <c r="D7" s="33"/>
      <c r="E7" s="33"/>
      <c r="F7" s="33"/>
      <c r="G7" s="33"/>
      <c r="H7" s="33"/>
      <c r="I7" s="33"/>
      <c r="J7" s="124" t="s">
        <v>57</v>
      </c>
      <c r="K7" s="95"/>
      <c r="L7" s="33"/>
      <c r="M7" s="33"/>
      <c r="N7" s="33"/>
      <c r="O7" s="33"/>
      <c r="P7" s="33"/>
      <c r="Q7" s="33"/>
      <c r="R7" s="33"/>
      <c r="S7" s="125"/>
      <c r="T7" s="125"/>
      <c r="U7" s="125"/>
      <c r="V7" s="125"/>
      <c r="W7" s="125"/>
    </row>
    <row r="8" ht="18.75" customHeight="1" spans="1:23">
      <c r="A8" s="18"/>
      <c r="B8" s="34"/>
      <c r="C8" s="18"/>
      <c r="D8" s="18"/>
      <c r="E8" s="19"/>
      <c r="F8" s="19"/>
      <c r="G8" s="19"/>
      <c r="H8" s="19"/>
      <c r="I8" s="34"/>
      <c r="J8" s="47" t="s">
        <v>57</v>
      </c>
      <c r="K8" s="47" t="s">
        <v>277</v>
      </c>
      <c r="L8" s="19"/>
      <c r="M8" s="19"/>
      <c r="N8" s="19"/>
      <c r="O8" s="19"/>
      <c r="P8" s="19"/>
      <c r="Q8" s="19"/>
      <c r="R8" s="19"/>
      <c r="S8" s="19"/>
      <c r="T8" s="19"/>
      <c r="U8" s="34"/>
      <c r="V8" s="19"/>
      <c r="W8" s="19"/>
    </row>
    <row r="9" ht="18.75" customHeight="1" spans="1:23">
      <c r="A9" s="120">
        <v>1</v>
      </c>
      <c r="B9" s="120">
        <v>2</v>
      </c>
      <c r="C9" s="120">
        <v>3</v>
      </c>
      <c r="D9" s="120">
        <v>4</v>
      </c>
      <c r="E9" s="120">
        <v>5</v>
      </c>
      <c r="F9" s="120">
        <v>6</v>
      </c>
      <c r="G9" s="120">
        <v>7</v>
      </c>
      <c r="H9" s="120">
        <v>8</v>
      </c>
      <c r="I9" s="120">
        <v>9</v>
      </c>
      <c r="J9" s="120">
        <v>10</v>
      </c>
      <c r="K9" s="120">
        <v>11</v>
      </c>
      <c r="L9" s="120">
        <v>12</v>
      </c>
      <c r="M9" s="120">
        <v>13</v>
      </c>
      <c r="N9" s="120">
        <v>14</v>
      </c>
      <c r="O9" s="120">
        <v>15</v>
      </c>
      <c r="P9" s="120">
        <v>16</v>
      </c>
      <c r="Q9" s="120">
        <v>17</v>
      </c>
      <c r="R9" s="120">
        <v>18</v>
      </c>
      <c r="S9" s="120">
        <v>19</v>
      </c>
      <c r="T9" s="120">
        <v>20</v>
      </c>
      <c r="U9" s="120">
        <v>21</v>
      </c>
      <c r="V9" s="120">
        <v>22</v>
      </c>
      <c r="W9" s="120">
        <v>23</v>
      </c>
    </row>
    <row r="10" ht="18.75" customHeight="1" spans="1:23">
      <c r="A10" s="22"/>
      <c r="B10" s="22"/>
      <c r="C10" s="22" t="s">
        <v>278</v>
      </c>
      <c r="D10" s="22"/>
      <c r="E10" s="22"/>
      <c r="F10" s="22"/>
      <c r="G10" s="22"/>
      <c r="H10" s="22"/>
      <c r="I10" s="24">
        <v>10600</v>
      </c>
      <c r="J10" s="24">
        <v>10600</v>
      </c>
      <c r="K10" s="24">
        <v>10600</v>
      </c>
      <c r="L10" s="24"/>
      <c r="M10" s="24"/>
      <c r="N10" s="24"/>
      <c r="O10" s="24"/>
      <c r="P10" s="24"/>
      <c r="Q10" s="24"/>
      <c r="R10" s="24"/>
      <c r="S10" s="24"/>
      <c r="T10" s="24"/>
      <c r="U10" s="24"/>
      <c r="V10" s="24"/>
      <c r="W10" s="24"/>
    </row>
    <row r="11" ht="18.75" customHeight="1" spans="1:23">
      <c r="A11" s="121" t="s">
        <v>279</v>
      </c>
      <c r="B11" s="121" t="s">
        <v>280</v>
      </c>
      <c r="C11" s="22" t="s">
        <v>278</v>
      </c>
      <c r="D11" s="121" t="s">
        <v>70</v>
      </c>
      <c r="E11" s="121" t="s">
        <v>91</v>
      </c>
      <c r="F11" s="121" t="s">
        <v>160</v>
      </c>
      <c r="G11" s="121" t="s">
        <v>265</v>
      </c>
      <c r="H11" s="121" t="s">
        <v>266</v>
      </c>
      <c r="I11" s="24">
        <v>10600</v>
      </c>
      <c r="J11" s="24">
        <v>10600</v>
      </c>
      <c r="K11" s="24">
        <v>10600</v>
      </c>
      <c r="L11" s="24"/>
      <c r="M11" s="24"/>
      <c r="N11" s="24"/>
      <c r="O11" s="24"/>
      <c r="P11" s="24"/>
      <c r="Q11" s="24"/>
      <c r="R11" s="24"/>
      <c r="S11" s="24"/>
      <c r="T11" s="24"/>
      <c r="U11" s="24"/>
      <c r="V11" s="24"/>
      <c r="W11" s="24"/>
    </row>
    <row r="12" ht="18.75" customHeight="1" spans="1:23">
      <c r="A12" s="26"/>
      <c r="B12" s="26"/>
      <c r="C12" s="22" t="s">
        <v>281</v>
      </c>
      <c r="D12" s="26"/>
      <c r="E12" s="26"/>
      <c r="F12" s="26"/>
      <c r="G12" s="26"/>
      <c r="H12" s="26"/>
      <c r="I12" s="24">
        <v>260000</v>
      </c>
      <c r="J12" s="24">
        <v>260000</v>
      </c>
      <c r="K12" s="24">
        <v>260000</v>
      </c>
      <c r="L12" s="24"/>
      <c r="M12" s="24"/>
      <c r="N12" s="24"/>
      <c r="O12" s="24"/>
      <c r="P12" s="24"/>
      <c r="Q12" s="24"/>
      <c r="R12" s="24"/>
      <c r="S12" s="24"/>
      <c r="T12" s="24"/>
      <c r="U12" s="24"/>
      <c r="V12" s="24"/>
      <c r="W12" s="24"/>
    </row>
    <row r="13" ht="18.75" customHeight="1" spans="1:23">
      <c r="A13" s="121" t="s">
        <v>279</v>
      </c>
      <c r="B13" s="121" t="s">
        <v>282</v>
      </c>
      <c r="C13" s="22" t="s">
        <v>281</v>
      </c>
      <c r="D13" s="121" t="s">
        <v>70</v>
      </c>
      <c r="E13" s="121" t="s">
        <v>89</v>
      </c>
      <c r="F13" s="121" t="s">
        <v>158</v>
      </c>
      <c r="G13" s="121" t="s">
        <v>243</v>
      </c>
      <c r="H13" s="121" t="s">
        <v>244</v>
      </c>
      <c r="I13" s="24">
        <v>260000</v>
      </c>
      <c r="J13" s="24">
        <v>260000</v>
      </c>
      <c r="K13" s="24">
        <v>260000</v>
      </c>
      <c r="L13" s="24"/>
      <c r="M13" s="24"/>
      <c r="N13" s="24"/>
      <c r="O13" s="24"/>
      <c r="P13" s="24"/>
      <c r="Q13" s="24"/>
      <c r="R13" s="24"/>
      <c r="S13" s="24"/>
      <c r="T13" s="24"/>
      <c r="U13" s="24"/>
      <c r="V13" s="24"/>
      <c r="W13" s="24"/>
    </row>
    <row r="14" ht="18.75" customHeight="1" spans="1:23">
      <c r="A14" s="26"/>
      <c r="B14" s="26"/>
      <c r="C14" s="22" t="s">
        <v>283</v>
      </c>
      <c r="D14" s="26"/>
      <c r="E14" s="26"/>
      <c r="F14" s="26"/>
      <c r="G14" s="26"/>
      <c r="H14" s="26"/>
      <c r="I14" s="24">
        <v>20000</v>
      </c>
      <c r="J14" s="24">
        <v>20000</v>
      </c>
      <c r="K14" s="24">
        <v>20000</v>
      </c>
      <c r="L14" s="24"/>
      <c r="M14" s="24"/>
      <c r="N14" s="24"/>
      <c r="O14" s="24"/>
      <c r="P14" s="24"/>
      <c r="Q14" s="24"/>
      <c r="R14" s="24"/>
      <c r="S14" s="24"/>
      <c r="T14" s="24"/>
      <c r="U14" s="24"/>
      <c r="V14" s="24"/>
      <c r="W14" s="24"/>
    </row>
    <row r="15" ht="18.75" customHeight="1" spans="1:23">
      <c r="A15" s="121" t="s">
        <v>279</v>
      </c>
      <c r="B15" s="121" t="s">
        <v>284</v>
      </c>
      <c r="C15" s="22" t="s">
        <v>283</v>
      </c>
      <c r="D15" s="121" t="s">
        <v>70</v>
      </c>
      <c r="E15" s="121" t="s">
        <v>90</v>
      </c>
      <c r="F15" s="121" t="s">
        <v>159</v>
      </c>
      <c r="G15" s="121" t="s">
        <v>234</v>
      </c>
      <c r="H15" s="121" t="s">
        <v>235</v>
      </c>
      <c r="I15" s="24">
        <v>20000</v>
      </c>
      <c r="J15" s="24">
        <v>20000</v>
      </c>
      <c r="K15" s="24">
        <v>20000</v>
      </c>
      <c r="L15" s="24"/>
      <c r="M15" s="24"/>
      <c r="N15" s="24"/>
      <c r="O15" s="24"/>
      <c r="P15" s="24"/>
      <c r="Q15" s="24"/>
      <c r="R15" s="24"/>
      <c r="S15" s="24"/>
      <c r="T15" s="24"/>
      <c r="U15" s="24"/>
      <c r="V15" s="24"/>
      <c r="W15" s="24"/>
    </row>
    <row r="16" ht="18.75" customHeight="1" spans="1:23">
      <c r="A16" s="26"/>
      <c r="B16" s="26"/>
      <c r="C16" s="22" t="s">
        <v>285</v>
      </c>
      <c r="D16" s="26"/>
      <c r="E16" s="26"/>
      <c r="F16" s="26"/>
      <c r="G16" s="26"/>
      <c r="H16" s="26"/>
      <c r="I16" s="24">
        <v>160000</v>
      </c>
      <c r="J16" s="24">
        <v>160000</v>
      </c>
      <c r="K16" s="24">
        <v>160000</v>
      </c>
      <c r="L16" s="24"/>
      <c r="M16" s="24"/>
      <c r="N16" s="24"/>
      <c r="O16" s="24"/>
      <c r="P16" s="24"/>
      <c r="Q16" s="24"/>
      <c r="R16" s="24"/>
      <c r="S16" s="24"/>
      <c r="T16" s="24"/>
      <c r="U16" s="24"/>
      <c r="V16" s="24"/>
      <c r="W16" s="24"/>
    </row>
    <row r="17" ht="18.75" customHeight="1" spans="1:23">
      <c r="A17" s="121" t="s">
        <v>279</v>
      </c>
      <c r="B17" s="121" t="s">
        <v>286</v>
      </c>
      <c r="C17" s="22" t="s">
        <v>285</v>
      </c>
      <c r="D17" s="121" t="s">
        <v>70</v>
      </c>
      <c r="E17" s="121" t="s">
        <v>88</v>
      </c>
      <c r="F17" s="121" t="s">
        <v>157</v>
      </c>
      <c r="G17" s="121" t="s">
        <v>234</v>
      </c>
      <c r="H17" s="121" t="s">
        <v>235</v>
      </c>
      <c r="I17" s="24">
        <v>57100</v>
      </c>
      <c r="J17" s="24">
        <v>57100</v>
      </c>
      <c r="K17" s="24">
        <v>57100</v>
      </c>
      <c r="L17" s="24"/>
      <c r="M17" s="24"/>
      <c r="N17" s="24"/>
      <c r="O17" s="24"/>
      <c r="P17" s="24"/>
      <c r="Q17" s="24"/>
      <c r="R17" s="24"/>
      <c r="S17" s="24"/>
      <c r="T17" s="24"/>
      <c r="U17" s="24"/>
      <c r="V17" s="24"/>
      <c r="W17" s="24"/>
    </row>
    <row r="18" ht="18.75" customHeight="1" spans="1:23">
      <c r="A18" s="121" t="s">
        <v>279</v>
      </c>
      <c r="B18" s="121" t="s">
        <v>286</v>
      </c>
      <c r="C18" s="22" t="s">
        <v>285</v>
      </c>
      <c r="D18" s="121" t="s">
        <v>70</v>
      </c>
      <c r="E18" s="121" t="s">
        <v>88</v>
      </c>
      <c r="F18" s="121" t="s">
        <v>157</v>
      </c>
      <c r="G18" s="121" t="s">
        <v>236</v>
      </c>
      <c r="H18" s="121" t="s">
        <v>237</v>
      </c>
      <c r="I18" s="24">
        <v>28000</v>
      </c>
      <c r="J18" s="24">
        <v>28000</v>
      </c>
      <c r="K18" s="24">
        <v>28000</v>
      </c>
      <c r="L18" s="24"/>
      <c r="M18" s="24"/>
      <c r="N18" s="24"/>
      <c r="O18" s="24"/>
      <c r="P18" s="24"/>
      <c r="Q18" s="24"/>
      <c r="R18" s="24"/>
      <c r="S18" s="24"/>
      <c r="T18" s="24"/>
      <c r="U18" s="24"/>
      <c r="V18" s="24"/>
      <c r="W18" s="24"/>
    </row>
    <row r="19" ht="18.75" customHeight="1" spans="1:23">
      <c r="A19" s="121" t="s">
        <v>279</v>
      </c>
      <c r="B19" s="121" t="s">
        <v>286</v>
      </c>
      <c r="C19" s="22" t="s">
        <v>285</v>
      </c>
      <c r="D19" s="121" t="s">
        <v>70</v>
      </c>
      <c r="E19" s="121" t="s">
        <v>88</v>
      </c>
      <c r="F19" s="121" t="s">
        <v>157</v>
      </c>
      <c r="G19" s="121" t="s">
        <v>250</v>
      </c>
      <c r="H19" s="121" t="s">
        <v>249</v>
      </c>
      <c r="I19" s="24">
        <v>30000</v>
      </c>
      <c r="J19" s="24">
        <v>30000</v>
      </c>
      <c r="K19" s="24">
        <v>30000</v>
      </c>
      <c r="L19" s="24"/>
      <c r="M19" s="24"/>
      <c r="N19" s="24"/>
      <c r="O19" s="24"/>
      <c r="P19" s="24"/>
      <c r="Q19" s="24"/>
      <c r="R19" s="24"/>
      <c r="S19" s="24"/>
      <c r="T19" s="24"/>
      <c r="U19" s="24"/>
      <c r="V19" s="24"/>
      <c r="W19" s="24"/>
    </row>
    <row r="20" ht="18.75" customHeight="1" spans="1:23">
      <c r="A20" s="121" t="s">
        <v>279</v>
      </c>
      <c r="B20" s="121" t="s">
        <v>286</v>
      </c>
      <c r="C20" s="22" t="s">
        <v>285</v>
      </c>
      <c r="D20" s="121" t="s">
        <v>70</v>
      </c>
      <c r="E20" s="121" t="s">
        <v>88</v>
      </c>
      <c r="F20" s="121" t="s">
        <v>157</v>
      </c>
      <c r="G20" s="121" t="s">
        <v>253</v>
      </c>
      <c r="H20" s="121" t="s">
        <v>254</v>
      </c>
      <c r="I20" s="24">
        <v>20000</v>
      </c>
      <c r="J20" s="24">
        <v>20000</v>
      </c>
      <c r="K20" s="24">
        <v>20000</v>
      </c>
      <c r="L20" s="24"/>
      <c r="M20" s="24"/>
      <c r="N20" s="24"/>
      <c r="O20" s="24"/>
      <c r="P20" s="24"/>
      <c r="Q20" s="24"/>
      <c r="R20" s="24"/>
      <c r="S20" s="24"/>
      <c r="T20" s="24"/>
      <c r="U20" s="24"/>
      <c r="V20" s="24"/>
      <c r="W20" s="24"/>
    </row>
    <row r="21" ht="18.75" customHeight="1" spans="1:23">
      <c r="A21" s="121" t="s">
        <v>279</v>
      </c>
      <c r="B21" s="121" t="s">
        <v>286</v>
      </c>
      <c r="C21" s="22" t="s">
        <v>285</v>
      </c>
      <c r="D21" s="121" t="s">
        <v>70</v>
      </c>
      <c r="E21" s="121" t="s">
        <v>88</v>
      </c>
      <c r="F21" s="121" t="s">
        <v>157</v>
      </c>
      <c r="G21" s="121" t="s">
        <v>287</v>
      </c>
      <c r="H21" s="121" t="s">
        <v>288</v>
      </c>
      <c r="I21" s="24">
        <v>24900</v>
      </c>
      <c r="J21" s="24">
        <v>24900</v>
      </c>
      <c r="K21" s="24">
        <v>24900</v>
      </c>
      <c r="L21" s="24"/>
      <c r="M21" s="24"/>
      <c r="N21" s="24"/>
      <c r="O21" s="24"/>
      <c r="P21" s="24"/>
      <c r="Q21" s="24"/>
      <c r="R21" s="24"/>
      <c r="S21" s="24"/>
      <c r="T21" s="24"/>
      <c r="U21" s="24"/>
      <c r="V21" s="24"/>
      <c r="W21" s="24"/>
    </row>
    <row r="22" ht="18.75" customHeight="1" spans="1:23">
      <c r="A22" s="26"/>
      <c r="B22" s="26"/>
      <c r="C22" s="22" t="s">
        <v>289</v>
      </c>
      <c r="D22" s="26"/>
      <c r="E22" s="26"/>
      <c r="F22" s="26"/>
      <c r="G22" s="26"/>
      <c r="H22" s="26"/>
      <c r="I22" s="24">
        <v>260000</v>
      </c>
      <c r="J22" s="24">
        <v>260000</v>
      </c>
      <c r="K22" s="24">
        <v>260000</v>
      </c>
      <c r="L22" s="24"/>
      <c r="M22" s="24"/>
      <c r="N22" s="24"/>
      <c r="O22" s="24"/>
      <c r="P22" s="24"/>
      <c r="Q22" s="24"/>
      <c r="R22" s="24"/>
      <c r="S22" s="24"/>
      <c r="T22" s="24"/>
      <c r="U22" s="24"/>
      <c r="V22" s="24"/>
      <c r="W22" s="24"/>
    </row>
    <row r="23" ht="18.75" customHeight="1" spans="1:23">
      <c r="A23" s="121" t="s">
        <v>279</v>
      </c>
      <c r="B23" s="121" t="s">
        <v>290</v>
      </c>
      <c r="C23" s="22" t="s">
        <v>289</v>
      </c>
      <c r="D23" s="121" t="s">
        <v>70</v>
      </c>
      <c r="E23" s="121" t="s">
        <v>88</v>
      </c>
      <c r="F23" s="121" t="s">
        <v>157</v>
      </c>
      <c r="G23" s="121" t="s">
        <v>234</v>
      </c>
      <c r="H23" s="121" t="s">
        <v>235</v>
      </c>
      <c r="I23" s="24">
        <v>215000</v>
      </c>
      <c r="J23" s="24">
        <v>215000</v>
      </c>
      <c r="K23" s="24">
        <v>215000</v>
      </c>
      <c r="L23" s="24"/>
      <c r="M23" s="24"/>
      <c r="N23" s="24"/>
      <c r="O23" s="24"/>
      <c r="P23" s="24"/>
      <c r="Q23" s="24"/>
      <c r="R23" s="24"/>
      <c r="S23" s="24"/>
      <c r="T23" s="24"/>
      <c r="U23" s="24"/>
      <c r="V23" s="24"/>
      <c r="W23" s="24"/>
    </row>
    <row r="24" ht="18.75" customHeight="1" spans="1:23">
      <c r="A24" s="121" t="s">
        <v>279</v>
      </c>
      <c r="B24" s="121" t="s">
        <v>290</v>
      </c>
      <c r="C24" s="22" t="s">
        <v>289</v>
      </c>
      <c r="D24" s="121" t="s">
        <v>70</v>
      </c>
      <c r="E24" s="121" t="s">
        <v>88</v>
      </c>
      <c r="F24" s="121" t="s">
        <v>157</v>
      </c>
      <c r="G24" s="121" t="s">
        <v>234</v>
      </c>
      <c r="H24" s="121" t="s">
        <v>235</v>
      </c>
      <c r="I24" s="24">
        <v>45000</v>
      </c>
      <c r="J24" s="24">
        <v>45000</v>
      </c>
      <c r="K24" s="24">
        <v>45000</v>
      </c>
      <c r="L24" s="24"/>
      <c r="M24" s="24"/>
      <c r="N24" s="24"/>
      <c r="O24" s="24"/>
      <c r="P24" s="24"/>
      <c r="Q24" s="24"/>
      <c r="R24" s="24"/>
      <c r="S24" s="24"/>
      <c r="T24" s="24"/>
      <c r="U24" s="24"/>
      <c r="V24" s="24"/>
      <c r="W24" s="24"/>
    </row>
    <row r="25" ht="18.75" customHeight="1" spans="1:23">
      <c r="A25" s="26"/>
      <c r="B25" s="26"/>
      <c r="C25" s="22" t="s">
        <v>291</v>
      </c>
      <c r="D25" s="26"/>
      <c r="E25" s="26"/>
      <c r="F25" s="26"/>
      <c r="G25" s="26"/>
      <c r="H25" s="26"/>
      <c r="I25" s="24">
        <v>210000</v>
      </c>
      <c r="J25" s="24">
        <v>210000</v>
      </c>
      <c r="K25" s="24">
        <v>210000</v>
      </c>
      <c r="L25" s="24"/>
      <c r="M25" s="24"/>
      <c r="N25" s="24"/>
      <c r="O25" s="24"/>
      <c r="P25" s="24"/>
      <c r="Q25" s="24"/>
      <c r="R25" s="24"/>
      <c r="S25" s="24"/>
      <c r="T25" s="24"/>
      <c r="U25" s="24"/>
      <c r="V25" s="24"/>
      <c r="W25" s="24"/>
    </row>
    <row r="26" ht="18.75" customHeight="1" spans="1:23">
      <c r="A26" s="121" t="s">
        <v>279</v>
      </c>
      <c r="B26" s="121" t="s">
        <v>292</v>
      </c>
      <c r="C26" s="22" t="s">
        <v>291</v>
      </c>
      <c r="D26" s="121" t="s">
        <v>70</v>
      </c>
      <c r="E26" s="121" t="s">
        <v>88</v>
      </c>
      <c r="F26" s="121" t="s">
        <v>157</v>
      </c>
      <c r="G26" s="121" t="s">
        <v>234</v>
      </c>
      <c r="H26" s="121" t="s">
        <v>235</v>
      </c>
      <c r="I26" s="24">
        <v>160000</v>
      </c>
      <c r="J26" s="24">
        <v>160000</v>
      </c>
      <c r="K26" s="24">
        <v>160000</v>
      </c>
      <c r="L26" s="24"/>
      <c r="M26" s="24"/>
      <c r="N26" s="24"/>
      <c r="O26" s="24"/>
      <c r="P26" s="24"/>
      <c r="Q26" s="24"/>
      <c r="R26" s="24"/>
      <c r="S26" s="24"/>
      <c r="T26" s="24"/>
      <c r="U26" s="24"/>
      <c r="V26" s="24"/>
      <c r="W26" s="24"/>
    </row>
    <row r="27" ht="18.75" customHeight="1" spans="1:23">
      <c r="A27" s="121" t="s">
        <v>279</v>
      </c>
      <c r="B27" s="121" t="s">
        <v>292</v>
      </c>
      <c r="C27" s="22" t="s">
        <v>291</v>
      </c>
      <c r="D27" s="121" t="s">
        <v>70</v>
      </c>
      <c r="E27" s="121" t="s">
        <v>88</v>
      </c>
      <c r="F27" s="121" t="s">
        <v>157</v>
      </c>
      <c r="G27" s="121" t="s">
        <v>236</v>
      </c>
      <c r="H27" s="121" t="s">
        <v>237</v>
      </c>
      <c r="I27" s="24">
        <v>20000</v>
      </c>
      <c r="J27" s="24">
        <v>20000</v>
      </c>
      <c r="K27" s="24">
        <v>20000</v>
      </c>
      <c r="L27" s="24"/>
      <c r="M27" s="24"/>
      <c r="N27" s="24"/>
      <c r="O27" s="24"/>
      <c r="P27" s="24"/>
      <c r="Q27" s="24"/>
      <c r="R27" s="24"/>
      <c r="S27" s="24"/>
      <c r="T27" s="24"/>
      <c r="U27" s="24"/>
      <c r="V27" s="24"/>
      <c r="W27" s="24"/>
    </row>
    <row r="28" ht="18.75" customHeight="1" spans="1:23">
      <c r="A28" s="121" t="s">
        <v>279</v>
      </c>
      <c r="B28" s="121" t="s">
        <v>292</v>
      </c>
      <c r="C28" s="22" t="s">
        <v>291</v>
      </c>
      <c r="D28" s="121" t="s">
        <v>70</v>
      </c>
      <c r="E28" s="121" t="s">
        <v>88</v>
      </c>
      <c r="F28" s="121" t="s">
        <v>157</v>
      </c>
      <c r="G28" s="121" t="s">
        <v>236</v>
      </c>
      <c r="H28" s="121" t="s">
        <v>237</v>
      </c>
      <c r="I28" s="24">
        <v>30000</v>
      </c>
      <c r="J28" s="24">
        <v>30000</v>
      </c>
      <c r="K28" s="24">
        <v>30000</v>
      </c>
      <c r="L28" s="24"/>
      <c r="M28" s="24"/>
      <c r="N28" s="24"/>
      <c r="O28" s="24"/>
      <c r="P28" s="24"/>
      <c r="Q28" s="24"/>
      <c r="R28" s="24"/>
      <c r="S28" s="24"/>
      <c r="T28" s="24"/>
      <c r="U28" s="24"/>
      <c r="V28" s="24"/>
      <c r="W28" s="24"/>
    </row>
    <row r="29" ht="18.75" customHeight="1" spans="1:23">
      <c r="A29" s="36" t="s">
        <v>108</v>
      </c>
      <c r="B29" s="37"/>
      <c r="C29" s="37"/>
      <c r="D29" s="37"/>
      <c r="E29" s="37"/>
      <c r="F29" s="37"/>
      <c r="G29" s="37"/>
      <c r="H29" s="38"/>
      <c r="I29" s="24">
        <v>920600</v>
      </c>
      <c r="J29" s="24">
        <v>920600</v>
      </c>
      <c r="K29" s="24">
        <v>920600</v>
      </c>
      <c r="L29" s="24"/>
      <c r="M29" s="24"/>
      <c r="N29" s="24"/>
      <c r="O29" s="24"/>
      <c r="P29" s="24"/>
      <c r="Q29" s="24"/>
      <c r="R29" s="24"/>
      <c r="S29" s="24"/>
      <c r="T29" s="24"/>
      <c r="U29" s="24"/>
      <c r="V29" s="24"/>
      <c r="W29" s="24"/>
    </row>
  </sheetData>
  <mergeCells count="28">
    <mergeCell ref="A3:W3"/>
    <mergeCell ref="A4:H4"/>
    <mergeCell ref="J5:M5"/>
    <mergeCell ref="N5:P5"/>
    <mergeCell ref="R5:W5"/>
    <mergeCell ref="A29:H2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6"/>
  <sheetViews>
    <sheetView showZeros="0" workbookViewId="0">
      <pane ySplit="1" topLeftCell="A59" activePane="bottomLeft" state="frozen"/>
      <selection/>
      <selection pane="bottomLeft" activeCell="B63" sqref="B63:B76"/>
    </sheetView>
  </sheetViews>
  <sheetFormatPr defaultColWidth="9.13333333333333"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7" t="s">
        <v>293</v>
      </c>
    </row>
    <row r="3" ht="36.75" customHeight="1" spans="1:10">
      <c r="A3" s="6" t="str">
        <f>"2025"&amp;"年部门项目支出绩效目标表"</f>
        <v>2025年部门项目支出绩效目标表</v>
      </c>
      <c r="B3" s="7"/>
      <c r="C3" s="7"/>
      <c r="D3" s="7"/>
      <c r="E3" s="7"/>
      <c r="F3" s="52"/>
      <c r="G3" s="7"/>
      <c r="H3" s="52"/>
      <c r="I3" s="52"/>
      <c r="J3" s="7"/>
    </row>
    <row r="4" ht="18.75" customHeight="1" spans="1:8">
      <c r="A4" s="8" t="str">
        <f>"单位名称："&amp;"中国人民政治协商会议耿马傣族佤族自治县委员会办公室"</f>
        <v>单位名称：中国人民政治协商会议耿马傣族佤族自治县委员会办公室</v>
      </c>
      <c r="B4" s="4"/>
      <c r="C4" s="4"/>
      <c r="D4" s="4"/>
      <c r="E4" s="4"/>
      <c r="F4" s="53"/>
      <c r="G4" s="4"/>
      <c r="H4" s="53"/>
    </row>
    <row r="5" ht="18.75" customHeight="1" spans="1:10">
      <c r="A5" s="47" t="s">
        <v>294</v>
      </c>
      <c r="B5" s="47" t="s">
        <v>295</v>
      </c>
      <c r="C5" s="47" t="s">
        <v>296</v>
      </c>
      <c r="D5" s="47" t="s">
        <v>297</v>
      </c>
      <c r="E5" s="47" t="s">
        <v>298</v>
      </c>
      <c r="F5" s="54" t="s">
        <v>299</v>
      </c>
      <c r="G5" s="47" t="s">
        <v>300</v>
      </c>
      <c r="H5" s="54" t="s">
        <v>301</v>
      </c>
      <c r="I5" s="54" t="s">
        <v>302</v>
      </c>
      <c r="J5" s="47" t="s">
        <v>303</v>
      </c>
    </row>
    <row r="6" ht="18.75" customHeight="1" spans="1:10">
      <c r="A6" s="117">
        <v>1</v>
      </c>
      <c r="B6" s="117">
        <v>2</v>
      </c>
      <c r="C6" s="117">
        <v>3</v>
      </c>
      <c r="D6" s="117">
        <v>4</v>
      </c>
      <c r="E6" s="117">
        <v>5</v>
      </c>
      <c r="F6" s="117">
        <v>6</v>
      </c>
      <c r="G6" s="117">
        <v>7</v>
      </c>
      <c r="H6" s="117">
        <v>8</v>
      </c>
      <c r="I6" s="117">
        <v>9</v>
      </c>
      <c r="J6" s="117">
        <v>10</v>
      </c>
    </row>
    <row r="7" ht="18.75" customHeight="1" spans="1:10">
      <c r="A7" s="35" t="s">
        <v>70</v>
      </c>
      <c r="B7" s="48"/>
      <c r="C7" s="48"/>
      <c r="D7" s="48"/>
      <c r="E7" s="55"/>
      <c r="F7" s="56"/>
      <c r="G7" s="55"/>
      <c r="H7" s="56"/>
      <c r="I7" s="56"/>
      <c r="J7" s="55"/>
    </row>
    <row r="8" ht="18.75" customHeight="1" spans="1:10">
      <c r="A8" s="118" t="s">
        <v>70</v>
      </c>
      <c r="B8" s="22"/>
      <c r="C8" s="22"/>
      <c r="D8" s="22"/>
      <c r="E8" s="35"/>
      <c r="F8" s="22"/>
      <c r="G8" s="35"/>
      <c r="H8" s="22"/>
      <c r="I8" s="22"/>
      <c r="J8" s="35"/>
    </row>
    <row r="9" ht="18.75" customHeight="1" spans="1:10">
      <c r="A9" s="211" t="s">
        <v>291</v>
      </c>
      <c r="B9" s="22" t="s">
        <v>304</v>
      </c>
      <c r="C9" s="22" t="s">
        <v>305</v>
      </c>
      <c r="D9" s="22" t="s">
        <v>306</v>
      </c>
      <c r="E9" s="35" t="s">
        <v>307</v>
      </c>
      <c r="F9" s="22" t="s">
        <v>308</v>
      </c>
      <c r="G9" s="35" t="s">
        <v>309</v>
      </c>
      <c r="H9" s="22" t="s">
        <v>310</v>
      </c>
      <c r="I9" s="22" t="s">
        <v>311</v>
      </c>
      <c r="J9" s="35" t="s">
        <v>312</v>
      </c>
    </row>
    <row r="10" ht="18.75" customHeight="1" spans="1:10">
      <c r="A10" s="211" t="s">
        <v>291</v>
      </c>
      <c r="B10" s="22" t="s">
        <v>304</v>
      </c>
      <c r="C10" s="22" t="s">
        <v>305</v>
      </c>
      <c r="D10" s="22" t="s">
        <v>306</v>
      </c>
      <c r="E10" s="35" t="s">
        <v>313</v>
      </c>
      <c r="F10" s="22" t="s">
        <v>308</v>
      </c>
      <c r="G10" s="35" t="s">
        <v>309</v>
      </c>
      <c r="H10" s="22" t="s">
        <v>310</v>
      </c>
      <c r="I10" s="22" t="s">
        <v>311</v>
      </c>
      <c r="J10" s="35" t="s">
        <v>314</v>
      </c>
    </row>
    <row r="11" ht="18.75" customHeight="1" spans="1:10">
      <c r="A11" s="211" t="s">
        <v>291</v>
      </c>
      <c r="B11" s="22" t="s">
        <v>304</v>
      </c>
      <c r="C11" s="22" t="s">
        <v>305</v>
      </c>
      <c r="D11" s="22" t="s">
        <v>306</v>
      </c>
      <c r="E11" s="35" t="s">
        <v>315</v>
      </c>
      <c r="F11" s="22" t="s">
        <v>308</v>
      </c>
      <c r="G11" s="35" t="s">
        <v>316</v>
      </c>
      <c r="H11" s="22" t="s">
        <v>310</v>
      </c>
      <c r="I11" s="22" t="s">
        <v>311</v>
      </c>
      <c r="J11" s="35" t="s">
        <v>317</v>
      </c>
    </row>
    <row r="12" ht="18.75" customHeight="1" spans="1:10">
      <c r="A12" s="211" t="s">
        <v>291</v>
      </c>
      <c r="B12" s="22" t="s">
        <v>304</v>
      </c>
      <c r="C12" s="22" t="s">
        <v>305</v>
      </c>
      <c r="D12" s="22" t="s">
        <v>306</v>
      </c>
      <c r="E12" s="35" t="s">
        <v>318</v>
      </c>
      <c r="F12" s="22" t="s">
        <v>308</v>
      </c>
      <c r="G12" s="35" t="s">
        <v>319</v>
      </c>
      <c r="H12" s="22" t="s">
        <v>320</v>
      </c>
      <c r="I12" s="22" t="s">
        <v>311</v>
      </c>
      <c r="J12" s="35" t="s">
        <v>321</v>
      </c>
    </row>
    <row r="13" ht="18.75" customHeight="1" spans="1:10">
      <c r="A13" s="211" t="s">
        <v>291</v>
      </c>
      <c r="B13" s="22" t="s">
        <v>304</v>
      </c>
      <c r="C13" s="22" t="s">
        <v>305</v>
      </c>
      <c r="D13" s="22" t="s">
        <v>306</v>
      </c>
      <c r="E13" s="35" t="s">
        <v>322</v>
      </c>
      <c r="F13" s="22" t="s">
        <v>308</v>
      </c>
      <c r="G13" s="35" t="s">
        <v>323</v>
      </c>
      <c r="H13" s="22" t="s">
        <v>324</v>
      </c>
      <c r="I13" s="22" t="s">
        <v>311</v>
      </c>
      <c r="J13" s="35" t="s">
        <v>325</v>
      </c>
    </row>
    <row r="14" ht="18.75" customHeight="1" spans="1:10">
      <c r="A14" s="211" t="s">
        <v>291</v>
      </c>
      <c r="B14" s="22" t="s">
        <v>304</v>
      </c>
      <c r="C14" s="22" t="s">
        <v>305</v>
      </c>
      <c r="D14" s="22" t="s">
        <v>306</v>
      </c>
      <c r="E14" s="35" t="s">
        <v>326</v>
      </c>
      <c r="F14" s="22" t="s">
        <v>308</v>
      </c>
      <c r="G14" s="35" t="s">
        <v>327</v>
      </c>
      <c r="H14" s="22" t="s">
        <v>328</v>
      </c>
      <c r="I14" s="22" t="s">
        <v>311</v>
      </c>
      <c r="J14" s="35" t="s">
        <v>329</v>
      </c>
    </row>
    <row r="15" ht="18.75" customHeight="1" spans="1:10">
      <c r="A15" s="211" t="s">
        <v>291</v>
      </c>
      <c r="B15" s="22" t="s">
        <v>304</v>
      </c>
      <c r="C15" s="22" t="s">
        <v>305</v>
      </c>
      <c r="D15" s="22" t="s">
        <v>330</v>
      </c>
      <c r="E15" s="35" t="s">
        <v>331</v>
      </c>
      <c r="F15" s="22" t="s">
        <v>308</v>
      </c>
      <c r="G15" s="35" t="s">
        <v>327</v>
      </c>
      <c r="H15" s="22" t="s">
        <v>328</v>
      </c>
      <c r="I15" s="22" t="s">
        <v>332</v>
      </c>
      <c r="J15" s="35" t="s">
        <v>333</v>
      </c>
    </row>
    <row r="16" ht="18.75" customHeight="1" spans="1:10">
      <c r="A16" s="211" t="s">
        <v>291</v>
      </c>
      <c r="B16" s="22" t="s">
        <v>304</v>
      </c>
      <c r="C16" s="22" t="s">
        <v>305</v>
      </c>
      <c r="D16" s="22" t="s">
        <v>330</v>
      </c>
      <c r="E16" s="35" t="s">
        <v>334</v>
      </c>
      <c r="F16" s="22" t="s">
        <v>308</v>
      </c>
      <c r="G16" s="35" t="s">
        <v>319</v>
      </c>
      <c r="H16" s="22" t="s">
        <v>335</v>
      </c>
      <c r="I16" s="22" t="s">
        <v>311</v>
      </c>
      <c r="J16" s="35" t="s">
        <v>336</v>
      </c>
    </row>
    <row r="17" ht="18.75" customHeight="1" spans="1:10">
      <c r="A17" s="211" t="s">
        <v>291</v>
      </c>
      <c r="B17" s="22" t="s">
        <v>304</v>
      </c>
      <c r="C17" s="22" t="s">
        <v>305</v>
      </c>
      <c r="D17" s="22" t="s">
        <v>330</v>
      </c>
      <c r="E17" s="35" t="s">
        <v>337</v>
      </c>
      <c r="F17" s="22" t="s">
        <v>308</v>
      </c>
      <c r="G17" s="35" t="s">
        <v>338</v>
      </c>
      <c r="H17" s="22" t="s">
        <v>328</v>
      </c>
      <c r="I17" s="22" t="s">
        <v>311</v>
      </c>
      <c r="J17" s="35" t="s">
        <v>339</v>
      </c>
    </row>
    <row r="18" ht="18.75" customHeight="1" spans="1:10">
      <c r="A18" s="211" t="s">
        <v>291</v>
      </c>
      <c r="B18" s="22" t="s">
        <v>304</v>
      </c>
      <c r="C18" s="22" t="s">
        <v>305</v>
      </c>
      <c r="D18" s="22" t="s">
        <v>330</v>
      </c>
      <c r="E18" s="35" t="s">
        <v>340</v>
      </c>
      <c r="F18" s="22" t="s">
        <v>308</v>
      </c>
      <c r="G18" s="35" t="s">
        <v>152</v>
      </c>
      <c r="H18" s="22" t="s">
        <v>335</v>
      </c>
      <c r="I18" s="22" t="s">
        <v>311</v>
      </c>
      <c r="J18" s="35" t="s">
        <v>341</v>
      </c>
    </row>
    <row r="19" ht="18.75" customHeight="1" spans="1:10">
      <c r="A19" s="211" t="s">
        <v>291</v>
      </c>
      <c r="B19" s="22" t="s">
        <v>304</v>
      </c>
      <c r="C19" s="22" t="s">
        <v>305</v>
      </c>
      <c r="D19" s="22" t="s">
        <v>342</v>
      </c>
      <c r="E19" s="35" t="s">
        <v>343</v>
      </c>
      <c r="F19" s="22" t="s">
        <v>308</v>
      </c>
      <c r="G19" s="35" t="s">
        <v>344</v>
      </c>
      <c r="H19" s="22" t="s">
        <v>328</v>
      </c>
      <c r="I19" s="22" t="s">
        <v>311</v>
      </c>
      <c r="J19" s="35" t="s">
        <v>345</v>
      </c>
    </row>
    <row r="20" ht="18.75" customHeight="1" spans="1:10">
      <c r="A20" s="211" t="s">
        <v>291</v>
      </c>
      <c r="B20" s="22" t="s">
        <v>304</v>
      </c>
      <c r="C20" s="22" t="s">
        <v>305</v>
      </c>
      <c r="D20" s="22" t="s">
        <v>342</v>
      </c>
      <c r="E20" s="35" t="s">
        <v>346</v>
      </c>
      <c r="F20" s="22" t="s">
        <v>308</v>
      </c>
      <c r="G20" s="35" t="s">
        <v>344</v>
      </c>
      <c r="H20" s="22" t="s">
        <v>328</v>
      </c>
      <c r="I20" s="22" t="s">
        <v>311</v>
      </c>
      <c r="J20" s="35" t="s">
        <v>347</v>
      </c>
    </row>
    <row r="21" ht="18.75" customHeight="1" spans="1:10">
      <c r="A21" s="211" t="s">
        <v>291</v>
      </c>
      <c r="B21" s="22" t="s">
        <v>304</v>
      </c>
      <c r="C21" s="22" t="s">
        <v>305</v>
      </c>
      <c r="D21" s="22" t="s">
        <v>342</v>
      </c>
      <c r="E21" s="35" t="s">
        <v>348</v>
      </c>
      <c r="F21" s="22" t="s">
        <v>308</v>
      </c>
      <c r="G21" s="35" t="s">
        <v>338</v>
      </c>
      <c r="H21" s="22" t="s">
        <v>328</v>
      </c>
      <c r="I21" s="22" t="s">
        <v>311</v>
      </c>
      <c r="J21" s="35" t="s">
        <v>349</v>
      </c>
    </row>
    <row r="22" ht="18.75" customHeight="1" spans="1:10">
      <c r="A22" s="211" t="s">
        <v>291</v>
      </c>
      <c r="B22" s="22" t="s">
        <v>304</v>
      </c>
      <c r="C22" s="22" t="s">
        <v>350</v>
      </c>
      <c r="D22" s="22" t="s">
        <v>351</v>
      </c>
      <c r="E22" s="35" t="s">
        <v>352</v>
      </c>
      <c r="F22" s="22" t="s">
        <v>353</v>
      </c>
      <c r="G22" s="35" t="s">
        <v>344</v>
      </c>
      <c r="H22" s="22" t="s">
        <v>328</v>
      </c>
      <c r="I22" s="22" t="s">
        <v>332</v>
      </c>
      <c r="J22" s="35" t="s">
        <v>354</v>
      </c>
    </row>
    <row r="23" ht="18.75" customHeight="1" spans="1:10">
      <c r="A23" s="211" t="s">
        <v>291</v>
      </c>
      <c r="B23" s="22" t="s">
        <v>304</v>
      </c>
      <c r="C23" s="22" t="s">
        <v>350</v>
      </c>
      <c r="D23" s="22" t="s">
        <v>351</v>
      </c>
      <c r="E23" s="35" t="s">
        <v>355</v>
      </c>
      <c r="F23" s="22" t="s">
        <v>308</v>
      </c>
      <c r="G23" s="35" t="s">
        <v>323</v>
      </c>
      <c r="H23" s="22" t="s">
        <v>356</v>
      </c>
      <c r="I23" s="22" t="s">
        <v>311</v>
      </c>
      <c r="J23" s="35" t="s">
        <v>357</v>
      </c>
    </row>
    <row r="24" ht="18.75" customHeight="1" spans="1:10">
      <c r="A24" s="211" t="s">
        <v>291</v>
      </c>
      <c r="B24" s="22" t="s">
        <v>304</v>
      </c>
      <c r="C24" s="22" t="s">
        <v>350</v>
      </c>
      <c r="D24" s="22" t="s">
        <v>358</v>
      </c>
      <c r="E24" s="35" t="s">
        <v>359</v>
      </c>
      <c r="F24" s="22" t="s">
        <v>308</v>
      </c>
      <c r="G24" s="35" t="s">
        <v>360</v>
      </c>
      <c r="H24" s="22" t="s">
        <v>328</v>
      </c>
      <c r="I24" s="22" t="s">
        <v>311</v>
      </c>
      <c r="J24" s="35" t="s">
        <v>361</v>
      </c>
    </row>
    <row r="25" ht="18.75" customHeight="1" spans="1:10">
      <c r="A25" s="211" t="s">
        <v>291</v>
      </c>
      <c r="B25" s="22" t="s">
        <v>304</v>
      </c>
      <c r="C25" s="22" t="s">
        <v>362</v>
      </c>
      <c r="D25" s="22" t="s">
        <v>363</v>
      </c>
      <c r="E25" s="35" t="s">
        <v>364</v>
      </c>
      <c r="F25" s="22" t="s">
        <v>308</v>
      </c>
      <c r="G25" s="35" t="s">
        <v>327</v>
      </c>
      <c r="H25" s="22" t="s">
        <v>328</v>
      </c>
      <c r="I25" s="22" t="s">
        <v>311</v>
      </c>
      <c r="J25" s="35" t="s">
        <v>365</v>
      </c>
    </row>
    <row r="26" ht="18.75" customHeight="1" spans="1:10">
      <c r="A26" s="211" t="s">
        <v>281</v>
      </c>
      <c r="B26" s="22" t="s">
        <v>366</v>
      </c>
      <c r="C26" s="22" t="s">
        <v>305</v>
      </c>
      <c r="D26" s="22" t="s">
        <v>306</v>
      </c>
      <c r="E26" s="35" t="s">
        <v>367</v>
      </c>
      <c r="F26" s="22" t="s">
        <v>308</v>
      </c>
      <c r="G26" s="35" t="s">
        <v>368</v>
      </c>
      <c r="H26" s="22" t="s">
        <v>324</v>
      </c>
      <c r="I26" s="22" t="s">
        <v>311</v>
      </c>
      <c r="J26" s="35" t="s">
        <v>369</v>
      </c>
    </row>
    <row r="27" ht="18.75" customHeight="1" spans="1:10">
      <c r="A27" s="211" t="s">
        <v>281</v>
      </c>
      <c r="B27" s="22" t="s">
        <v>366</v>
      </c>
      <c r="C27" s="22" t="s">
        <v>305</v>
      </c>
      <c r="D27" s="22" t="s">
        <v>306</v>
      </c>
      <c r="E27" s="35" t="s">
        <v>370</v>
      </c>
      <c r="F27" s="22" t="s">
        <v>308</v>
      </c>
      <c r="G27" s="35" t="s">
        <v>368</v>
      </c>
      <c r="H27" s="22" t="s">
        <v>324</v>
      </c>
      <c r="I27" s="22" t="s">
        <v>311</v>
      </c>
      <c r="J27" s="35" t="s">
        <v>371</v>
      </c>
    </row>
    <row r="28" ht="18.75" customHeight="1" spans="1:10">
      <c r="A28" s="211" t="s">
        <v>281</v>
      </c>
      <c r="B28" s="22" t="s">
        <v>366</v>
      </c>
      <c r="C28" s="22" t="s">
        <v>305</v>
      </c>
      <c r="D28" s="22" t="s">
        <v>306</v>
      </c>
      <c r="E28" s="35" t="s">
        <v>372</v>
      </c>
      <c r="F28" s="22" t="s">
        <v>308</v>
      </c>
      <c r="G28" s="35" t="s">
        <v>152</v>
      </c>
      <c r="H28" s="22" t="s">
        <v>335</v>
      </c>
      <c r="I28" s="22" t="s">
        <v>311</v>
      </c>
      <c r="J28" s="35" t="s">
        <v>373</v>
      </c>
    </row>
    <row r="29" ht="18.75" customHeight="1" spans="1:10">
      <c r="A29" s="211" t="s">
        <v>281</v>
      </c>
      <c r="B29" s="22" t="s">
        <v>366</v>
      </c>
      <c r="C29" s="22" t="s">
        <v>305</v>
      </c>
      <c r="D29" s="22" t="s">
        <v>330</v>
      </c>
      <c r="E29" s="35" t="s">
        <v>374</v>
      </c>
      <c r="F29" s="22" t="s">
        <v>308</v>
      </c>
      <c r="G29" s="35" t="s">
        <v>327</v>
      </c>
      <c r="H29" s="22" t="s">
        <v>328</v>
      </c>
      <c r="I29" s="22" t="s">
        <v>311</v>
      </c>
      <c r="J29" s="35" t="s">
        <v>375</v>
      </c>
    </row>
    <row r="30" ht="18.75" customHeight="1" spans="1:10">
      <c r="A30" s="211" t="s">
        <v>281</v>
      </c>
      <c r="B30" s="22" t="s">
        <v>366</v>
      </c>
      <c r="C30" s="22" t="s">
        <v>305</v>
      </c>
      <c r="D30" s="22" t="s">
        <v>342</v>
      </c>
      <c r="E30" s="35" t="s">
        <v>376</v>
      </c>
      <c r="F30" s="22" t="s">
        <v>377</v>
      </c>
      <c r="G30" s="35" t="s">
        <v>152</v>
      </c>
      <c r="H30" s="22" t="s">
        <v>378</v>
      </c>
      <c r="I30" s="22" t="s">
        <v>311</v>
      </c>
      <c r="J30" s="35" t="s">
        <v>379</v>
      </c>
    </row>
    <row r="31" ht="18.75" customHeight="1" spans="1:10">
      <c r="A31" s="211" t="s">
        <v>281</v>
      </c>
      <c r="B31" s="22" t="s">
        <v>366</v>
      </c>
      <c r="C31" s="22" t="s">
        <v>350</v>
      </c>
      <c r="D31" s="22" t="s">
        <v>351</v>
      </c>
      <c r="E31" s="35" t="s">
        <v>380</v>
      </c>
      <c r="F31" s="22" t="s">
        <v>353</v>
      </c>
      <c r="G31" s="35" t="s">
        <v>344</v>
      </c>
      <c r="H31" s="22" t="s">
        <v>328</v>
      </c>
      <c r="I31" s="22" t="s">
        <v>332</v>
      </c>
      <c r="J31" s="35" t="s">
        <v>381</v>
      </c>
    </row>
    <row r="32" ht="18.75" customHeight="1" spans="1:10">
      <c r="A32" s="211" t="s">
        <v>281</v>
      </c>
      <c r="B32" s="22" t="s">
        <v>366</v>
      </c>
      <c r="C32" s="22" t="s">
        <v>350</v>
      </c>
      <c r="D32" s="22" t="s">
        <v>351</v>
      </c>
      <c r="E32" s="35" t="s">
        <v>382</v>
      </c>
      <c r="F32" s="22" t="s">
        <v>308</v>
      </c>
      <c r="G32" s="35" t="s">
        <v>327</v>
      </c>
      <c r="H32" s="22" t="s">
        <v>335</v>
      </c>
      <c r="I32" s="22" t="s">
        <v>311</v>
      </c>
      <c r="J32" s="35" t="s">
        <v>383</v>
      </c>
    </row>
    <row r="33" ht="18.75" customHeight="1" spans="1:10">
      <c r="A33" s="211" t="s">
        <v>281</v>
      </c>
      <c r="B33" s="22" t="s">
        <v>366</v>
      </c>
      <c r="C33" s="22" t="s">
        <v>350</v>
      </c>
      <c r="D33" s="22" t="s">
        <v>351</v>
      </c>
      <c r="E33" s="35" t="s">
        <v>384</v>
      </c>
      <c r="F33" s="22" t="s">
        <v>308</v>
      </c>
      <c r="G33" s="35" t="s">
        <v>327</v>
      </c>
      <c r="H33" s="22" t="s">
        <v>328</v>
      </c>
      <c r="I33" s="22" t="s">
        <v>311</v>
      </c>
      <c r="J33" s="35" t="s">
        <v>385</v>
      </c>
    </row>
    <row r="34" ht="18.75" customHeight="1" spans="1:10">
      <c r="A34" s="211" t="s">
        <v>281</v>
      </c>
      <c r="B34" s="22" t="s">
        <v>366</v>
      </c>
      <c r="C34" s="22" t="s">
        <v>362</v>
      </c>
      <c r="D34" s="22" t="s">
        <v>363</v>
      </c>
      <c r="E34" s="35" t="s">
        <v>386</v>
      </c>
      <c r="F34" s="22" t="s">
        <v>308</v>
      </c>
      <c r="G34" s="35" t="s">
        <v>344</v>
      </c>
      <c r="H34" s="22" t="s">
        <v>328</v>
      </c>
      <c r="I34" s="22" t="s">
        <v>311</v>
      </c>
      <c r="J34" s="35" t="s">
        <v>387</v>
      </c>
    </row>
    <row r="35" ht="18.75" customHeight="1" spans="1:10">
      <c r="A35" s="211" t="s">
        <v>281</v>
      </c>
      <c r="B35" s="22" t="s">
        <v>366</v>
      </c>
      <c r="C35" s="22" t="s">
        <v>362</v>
      </c>
      <c r="D35" s="22" t="s">
        <v>363</v>
      </c>
      <c r="E35" s="35" t="s">
        <v>388</v>
      </c>
      <c r="F35" s="22" t="s">
        <v>308</v>
      </c>
      <c r="G35" s="35" t="s">
        <v>327</v>
      </c>
      <c r="H35" s="22" t="s">
        <v>328</v>
      </c>
      <c r="I35" s="22" t="s">
        <v>311</v>
      </c>
      <c r="J35" s="35" t="s">
        <v>389</v>
      </c>
    </row>
    <row r="36" ht="18.75" customHeight="1" spans="1:10">
      <c r="A36" s="211" t="s">
        <v>283</v>
      </c>
      <c r="B36" s="22" t="s">
        <v>390</v>
      </c>
      <c r="C36" s="22" t="s">
        <v>305</v>
      </c>
      <c r="D36" s="22" t="s">
        <v>306</v>
      </c>
      <c r="E36" s="35" t="s">
        <v>391</v>
      </c>
      <c r="F36" s="22" t="s">
        <v>308</v>
      </c>
      <c r="G36" s="35" t="s">
        <v>392</v>
      </c>
      <c r="H36" s="22" t="s">
        <v>324</v>
      </c>
      <c r="I36" s="22" t="s">
        <v>311</v>
      </c>
      <c r="J36" s="35" t="s">
        <v>393</v>
      </c>
    </row>
    <row r="37" ht="18.75" customHeight="1" spans="1:10">
      <c r="A37" s="211" t="s">
        <v>283</v>
      </c>
      <c r="B37" s="22" t="s">
        <v>390</v>
      </c>
      <c r="C37" s="22" t="s">
        <v>305</v>
      </c>
      <c r="D37" s="22" t="s">
        <v>306</v>
      </c>
      <c r="E37" s="35" t="s">
        <v>394</v>
      </c>
      <c r="F37" s="22" t="s">
        <v>308</v>
      </c>
      <c r="G37" s="35" t="s">
        <v>149</v>
      </c>
      <c r="H37" s="22" t="s">
        <v>310</v>
      </c>
      <c r="I37" s="22" t="s">
        <v>311</v>
      </c>
      <c r="J37" s="35" t="s">
        <v>395</v>
      </c>
    </row>
    <row r="38" ht="18.75" customHeight="1" spans="1:10">
      <c r="A38" s="211" t="s">
        <v>283</v>
      </c>
      <c r="B38" s="22" t="s">
        <v>390</v>
      </c>
      <c r="C38" s="22" t="s">
        <v>305</v>
      </c>
      <c r="D38" s="22" t="s">
        <v>330</v>
      </c>
      <c r="E38" s="35" t="s">
        <v>396</v>
      </c>
      <c r="F38" s="22" t="s">
        <v>308</v>
      </c>
      <c r="G38" s="35" t="s">
        <v>327</v>
      </c>
      <c r="H38" s="22" t="s">
        <v>328</v>
      </c>
      <c r="I38" s="22" t="s">
        <v>311</v>
      </c>
      <c r="J38" s="35" t="s">
        <v>397</v>
      </c>
    </row>
    <row r="39" ht="18.75" customHeight="1" spans="1:10">
      <c r="A39" s="211" t="s">
        <v>283</v>
      </c>
      <c r="B39" s="22" t="s">
        <v>390</v>
      </c>
      <c r="C39" s="22" t="s">
        <v>305</v>
      </c>
      <c r="D39" s="22" t="s">
        <v>342</v>
      </c>
      <c r="E39" s="35" t="s">
        <v>398</v>
      </c>
      <c r="F39" s="22" t="s">
        <v>353</v>
      </c>
      <c r="G39" s="35" t="s">
        <v>344</v>
      </c>
      <c r="H39" s="22" t="s">
        <v>328</v>
      </c>
      <c r="I39" s="22" t="s">
        <v>332</v>
      </c>
      <c r="J39" s="35" t="s">
        <v>398</v>
      </c>
    </row>
    <row r="40" ht="18.75" customHeight="1" spans="1:10">
      <c r="A40" s="211" t="s">
        <v>283</v>
      </c>
      <c r="B40" s="22" t="s">
        <v>390</v>
      </c>
      <c r="C40" s="22" t="s">
        <v>350</v>
      </c>
      <c r="D40" s="22" t="s">
        <v>351</v>
      </c>
      <c r="E40" s="35" t="s">
        <v>399</v>
      </c>
      <c r="F40" s="22" t="s">
        <v>308</v>
      </c>
      <c r="G40" s="35" t="s">
        <v>327</v>
      </c>
      <c r="H40" s="22" t="s">
        <v>328</v>
      </c>
      <c r="I40" s="22" t="s">
        <v>311</v>
      </c>
      <c r="J40" s="35" t="s">
        <v>400</v>
      </c>
    </row>
    <row r="41" ht="18.75" customHeight="1" spans="1:10">
      <c r="A41" s="211" t="s">
        <v>283</v>
      </c>
      <c r="B41" s="22" t="s">
        <v>390</v>
      </c>
      <c r="C41" s="22" t="s">
        <v>350</v>
      </c>
      <c r="D41" s="22" t="s">
        <v>351</v>
      </c>
      <c r="E41" s="35" t="s">
        <v>401</v>
      </c>
      <c r="F41" s="22" t="s">
        <v>353</v>
      </c>
      <c r="G41" s="35" t="s">
        <v>402</v>
      </c>
      <c r="H41" s="22" t="s">
        <v>403</v>
      </c>
      <c r="I41" s="22" t="s">
        <v>332</v>
      </c>
      <c r="J41" s="35" t="s">
        <v>404</v>
      </c>
    </row>
    <row r="42" ht="18.75" customHeight="1" spans="1:10">
      <c r="A42" s="211" t="s">
        <v>283</v>
      </c>
      <c r="B42" s="22" t="s">
        <v>390</v>
      </c>
      <c r="C42" s="22" t="s">
        <v>362</v>
      </c>
      <c r="D42" s="22" t="s">
        <v>363</v>
      </c>
      <c r="E42" s="35" t="s">
        <v>405</v>
      </c>
      <c r="F42" s="22" t="s">
        <v>308</v>
      </c>
      <c r="G42" s="35" t="s">
        <v>344</v>
      </c>
      <c r="H42" s="22" t="s">
        <v>328</v>
      </c>
      <c r="I42" s="22" t="s">
        <v>311</v>
      </c>
      <c r="J42" s="35" t="s">
        <v>406</v>
      </c>
    </row>
    <row r="43" ht="18.75" customHeight="1" spans="1:10">
      <c r="A43" s="211" t="s">
        <v>285</v>
      </c>
      <c r="B43" s="22" t="s">
        <v>407</v>
      </c>
      <c r="C43" s="22" t="s">
        <v>305</v>
      </c>
      <c r="D43" s="22" t="s">
        <v>306</v>
      </c>
      <c r="E43" s="35" t="s">
        <v>408</v>
      </c>
      <c r="F43" s="22" t="s">
        <v>308</v>
      </c>
      <c r="G43" s="35" t="s">
        <v>327</v>
      </c>
      <c r="H43" s="22" t="s">
        <v>328</v>
      </c>
      <c r="I43" s="22" t="s">
        <v>311</v>
      </c>
      <c r="J43" s="35" t="s">
        <v>409</v>
      </c>
    </row>
    <row r="44" ht="18.75" customHeight="1" spans="1:10">
      <c r="A44" s="211" t="s">
        <v>285</v>
      </c>
      <c r="B44" s="22" t="s">
        <v>407</v>
      </c>
      <c r="C44" s="22" t="s">
        <v>305</v>
      </c>
      <c r="D44" s="22" t="s">
        <v>306</v>
      </c>
      <c r="E44" s="35" t="s">
        <v>410</v>
      </c>
      <c r="F44" s="22" t="s">
        <v>308</v>
      </c>
      <c r="G44" s="35" t="s">
        <v>411</v>
      </c>
      <c r="H44" s="22" t="s">
        <v>310</v>
      </c>
      <c r="I44" s="22" t="s">
        <v>311</v>
      </c>
      <c r="J44" s="35" t="s">
        <v>412</v>
      </c>
    </row>
    <row r="45" ht="18.75" customHeight="1" spans="1:10">
      <c r="A45" s="211" t="s">
        <v>285</v>
      </c>
      <c r="B45" s="22" t="s">
        <v>407</v>
      </c>
      <c r="C45" s="22" t="s">
        <v>305</v>
      </c>
      <c r="D45" s="22" t="s">
        <v>306</v>
      </c>
      <c r="E45" s="35" t="s">
        <v>313</v>
      </c>
      <c r="F45" s="22" t="s">
        <v>308</v>
      </c>
      <c r="G45" s="35" t="s">
        <v>316</v>
      </c>
      <c r="H45" s="22" t="s">
        <v>310</v>
      </c>
      <c r="I45" s="22" t="s">
        <v>311</v>
      </c>
      <c r="J45" s="35" t="s">
        <v>314</v>
      </c>
    </row>
    <row r="46" ht="18.75" customHeight="1" spans="1:10">
      <c r="A46" s="211" t="s">
        <v>285</v>
      </c>
      <c r="B46" s="22" t="s">
        <v>407</v>
      </c>
      <c r="C46" s="22" t="s">
        <v>305</v>
      </c>
      <c r="D46" s="22" t="s">
        <v>306</v>
      </c>
      <c r="E46" s="35" t="s">
        <v>413</v>
      </c>
      <c r="F46" s="22" t="s">
        <v>308</v>
      </c>
      <c r="G46" s="35" t="s">
        <v>414</v>
      </c>
      <c r="H46" s="22" t="s">
        <v>335</v>
      </c>
      <c r="I46" s="22" t="s">
        <v>311</v>
      </c>
      <c r="J46" s="35" t="s">
        <v>415</v>
      </c>
    </row>
    <row r="47" ht="18.75" customHeight="1" spans="1:10">
      <c r="A47" s="211" t="s">
        <v>285</v>
      </c>
      <c r="B47" s="22" t="s">
        <v>407</v>
      </c>
      <c r="C47" s="22" t="s">
        <v>305</v>
      </c>
      <c r="D47" s="22" t="s">
        <v>330</v>
      </c>
      <c r="E47" s="35" t="s">
        <v>416</v>
      </c>
      <c r="F47" s="22" t="s">
        <v>353</v>
      </c>
      <c r="G47" s="35" t="s">
        <v>338</v>
      </c>
      <c r="H47" s="22" t="s">
        <v>328</v>
      </c>
      <c r="I47" s="22" t="s">
        <v>332</v>
      </c>
      <c r="J47" s="35" t="s">
        <v>417</v>
      </c>
    </row>
    <row r="48" ht="18.75" customHeight="1" spans="1:10">
      <c r="A48" s="211" t="s">
        <v>285</v>
      </c>
      <c r="B48" s="22" t="s">
        <v>407</v>
      </c>
      <c r="C48" s="22" t="s">
        <v>305</v>
      </c>
      <c r="D48" s="22" t="s">
        <v>330</v>
      </c>
      <c r="E48" s="35" t="s">
        <v>418</v>
      </c>
      <c r="F48" s="22" t="s">
        <v>308</v>
      </c>
      <c r="G48" s="35" t="s">
        <v>414</v>
      </c>
      <c r="H48" s="22" t="s">
        <v>335</v>
      </c>
      <c r="I48" s="22" t="s">
        <v>311</v>
      </c>
      <c r="J48" s="35" t="s">
        <v>419</v>
      </c>
    </row>
    <row r="49" ht="18.75" customHeight="1" spans="1:10">
      <c r="A49" s="211" t="s">
        <v>285</v>
      </c>
      <c r="B49" s="22" t="s">
        <v>407</v>
      </c>
      <c r="C49" s="22" t="s">
        <v>305</v>
      </c>
      <c r="D49" s="22" t="s">
        <v>330</v>
      </c>
      <c r="E49" s="35" t="s">
        <v>337</v>
      </c>
      <c r="F49" s="22" t="s">
        <v>308</v>
      </c>
      <c r="G49" s="35" t="s">
        <v>319</v>
      </c>
      <c r="H49" s="22" t="s">
        <v>328</v>
      </c>
      <c r="I49" s="22" t="s">
        <v>311</v>
      </c>
      <c r="J49" s="35" t="s">
        <v>339</v>
      </c>
    </row>
    <row r="50" ht="18.75" customHeight="1" spans="1:10">
      <c r="A50" s="211" t="s">
        <v>285</v>
      </c>
      <c r="B50" s="22" t="s">
        <v>407</v>
      </c>
      <c r="C50" s="22" t="s">
        <v>305</v>
      </c>
      <c r="D50" s="22" t="s">
        <v>330</v>
      </c>
      <c r="E50" s="35" t="s">
        <v>420</v>
      </c>
      <c r="F50" s="22" t="s">
        <v>308</v>
      </c>
      <c r="G50" s="35" t="s">
        <v>327</v>
      </c>
      <c r="H50" s="22" t="s">
        <v>328</v>
      </c>
      <c r="I50" s="22" t="s">
        <v>311</v>
      </c>
      <c r="J50" s="35" t="s">
        <v>421</v>
      </c>
    </row>
    <row r="51" ht="18.75" customHeight="1" spans="1:10">
      <c r="A51" s="211" t="s">
        <v>285</v>
      </c>
      <c r="B51" s="22" t="s">
        <v>407</v>
      </c>
      <c r="C51" s="22" t="s">
        <v>305</v>
      </c>
      <c r="D51" s="22" t="s">
        <v>342</v>
      </c>
      <c r="E51" s="35" t="s">
        <v>422</v>
      </c>
      <c r="F51" s="22" t="s">
        <v>353</v>
      </c>
      <c r="G51" s="35" t="s">
        <v>344</v>
      </c>
      <c r="H51" s="22" t="s">
        <v>328</v>
      </c>
      <c r="I51" s="22" t="s">
        <v>332</v>
      </c>
      <c r="J51" s="35" t="s">
        <v>423</v>
      </c>
    </row>
    <row r="52" ht="18.75" customHeight="1" spans="1:10">
      <c r="A52" s="211" t="s">
        <v>285</v>
      </c>
      <c r="B52" s="22" t="s">
        <v>407</v>
      </c>
      <c r="C52" s="22" t="s">
        <v>350</v>
      </c>
      <c r="D52" s="22" t="s">
        <v>351</v>
      </c>
      <c r="E52" s="35" t="s">
        <v>424</v>
      </c>
      <c r="F52" s="22" t="s">
        <v>308</v>
      </c>
      <c r="G52" s="35" t="s">
        <v>150</v>
      </c>
      <c r="H52" s="22" t="s">
        <v>310</v>
      </c>
      <c r="I52" s="22" t="s">
        <v>311</v>
      </c>
      <c r="J52" s="35" t="s">
        <v>425</v>
      </c>
    </row>
    <row r="53" ht="18.75" customHeight="1" spans="1:10">
      <c r="A53" s="211" t="s">
        <v>285</v>
      </c>
      <c r="B53" s="22" t="s">
        <v>407</v>
      </c>
      <c r="C53" s="22" t="s">
        <v>350</v>
      </c>
      <c r="D53" s="22" t="s">
        <v>351</v>
      </c>
      <c r="E53" s="35" t="s">
        <v>426</v>
      </c>
      <c r="F53" s="22" t="s">
        <v>308</v>
      </c>
      <c r="G53" s="35" t="s">
        <v>309</v>
      </c>
      <c r="H53" s="22" t="s">
        <v>324</v>
      </c>
      <c r="I53" s="22" t="s">
        <v>311</v>
      </c>
      <c r="J53" s="35" t="s">
        <v>427</v>
      </c>
    </row>
    <row r="54" ht="18.75" customHeight="1" spans="1:10">
      <c r="A54" s="211" t="s">
        <v>285</v>
      </c>
      <c r="B54" s="22" t="s">
        <v>407</v>
      </c>
      <c r="C54" s="22" t="s">
        <v>350</v>
      </c>
      <c r="D54" s="22" t="s">
        <v>351</v>
      </c>
      <c r="E54" s="35" t="s">
        <v>428</v>
      </c>
      <c r="F54" s="22" t="s">
        <v>308</v>
      </c>
      <c r="G54" s="35" t="s">
        <v>323</v>
      </c>
      <c r="H54" s="22" t="s">
        <v>356</v>
      </c>
      <c r="I54" s="22" t="s">
        <v>311</v>
      </c>
      <c r="J54" s="35" t="s">
        <v>429</v>
      </c>
    </row>
    <row r="55" ht="18.75" customHeight="1" spans="1:10">
      <c r="A55" s="211" t="s">
        <v>285</v>
      </c>
      <c r="B55" s="22" t="s">
        <v>407</v>
      </c>
      <c r="C55" s="22" t="s">
        <v>350</v>
      </c>
      <c r="D55" s="22" t="s">
        <v>351</v>
      </c>
      <c r="E55" s="35" t="s">
        <v>430</v>
      </c>
      <c r="F55" s="22" t="s">
        <v>308</v>
      </c>
      <c r="G55" s="35" t="s">
        <v>323</v>
      </c>
      <c r="H55" s="22" t="s">
        <v>356</v>
      </c>
      <c r="I55" s="22" t="s">
        <v>311</v>
      </c>
      <c r="J55" s="35" t="s">
        <v>431</v>
      </c>
    </row>
    <row r="56" ht="18.75" customHeight="1" spans="1:10">
      <c r="A56" s="211" t="s">
        <v>285</v>
      </c>
      <c r="B56" s="22" t="s">
        <v>407</v>
      </c>
      <c r="C56" s="22" t="s">
        <v>362</v>
      </c>
      <c r="D56" s="22" t="s">
        <v>363</v>
      </c>
      <c r="E56" s="35" t="s">
        <v>432</v>
      </c>
      <c r="F56" s="22" t="s">
        <v>308</v>
      </c>
      <c r="G56" s="35" t="s">
        <v>344</v>
      </c>
      <c r="H56" s="22" t="s">
        <v>328</v>
      </c>
      <c r="I56" s="22" t="s">
        <v>311</v>
      </c>
      <c r="J56" s="35" t="s">
        <v>433</v>
      </c>
    </row>
    <row r="57" ht="18.75" customHeight="1" spans="1:10">
      <c r="A57" s="211" t="s">
        <v>285</v>
      </c>
      <c r="B57" s="22" t="s">
        <v>407</v>
      </c>
      <c r="C57" s="22" t="s">
        <v>362</v>
      </c>
      <c r="D57" s="22" t="s">
        <v>363</v>
      </c>
      <c r="E57" s="35" t="s">
        <v>386</v>
      </c>
      <c r="F57" s="22" t="s">
        <v>308</v>
      </c>
      <c r="G57" s="35" t="s">
        <v>327</v>
      </c>
      <c r="H57" s="22" t="s">
        <v>328</v>
      </c>
      <c r="I57" s="22" t="s">
        <v>311</v>
      </c>
      <c r="J57" s="35" t="s">
        <v>434</v>
      </c>
    </row>
    <row r="58" ht="18.75" customHeight="1" spans="1:10">
      <c r="A58" s="211" t="s">
        <v>278</v>
      </c>
      <c r="B58" s="22" t="s">
        <v>278</v>
      </c>
      <c r="C58" s="22" t="s">
        <v>305</v>
      </c>
      <c r="D58" s="22" t="s">
        <v>306</v>
      </c>
      <c r="E58" s="35" t="s">
        <v>435</v>
      </c>
      <c r="F58" s="22" t="s">
        <v>353</v>
      </c>
      <c r="G58" s="35" t="s">
        <v>436</v>
      </c>
      <c r="H58" s="22" t="s">
        <v>437</v>
      </c>
      <c r="I58" s="22" t="s">
        <v>311</v>
      </c>
      <c r="J58" s="35" t="s">
        <v>438</v>
      </c>
    </row>
    <row r="59" ht="18.75" customHeight="1" spans="1:10">
      <c r="A59" s="211" t="s">
        <v>278</v>
      </c>
      <c r="B59" s="22" t="s">
        <v>278</v>
      </c>
      <c r="C59" s="22" t="s">
        <v>305</v>
      </c>
      <c r="D59" s="22" t="s">
        <v>330</v>
      </c>
      <c r="E59" s="35" t="s">
        <v>439</v>
      </c>
      <c r="F59" s="22" t="s">
        <v>353</v>
      </c>
      <c r="G59" s="35" t="s">
        <v>338</v>
      </c>
      <c r="H59" s="22" t="s">
        <v>328</v>
      </c>
      <c r="I59" s="22" t="s">
        <v>311</v>
      </c>
      <c r="J59" s="35" t="s">
        <v>440</v>
      </c>
    </row>
    <row r="60" ht="18.75" customHeight="1" spans="1:10">
      <c r="A60" s="211" t="s">
        <v>278</v>
      </c>
      <c r="B60" s="22" t="s">
        <v>278</v>
      </c>
      <c r="C60" s="22" t="s">
        <v>305</v>
      </c>
      <c r="D60" s="22" t="s">
        <v>342</v>
      </c>
      <c r="E60" s="35" t="s">
        <v>441</v>
      </c>
      <c r="F60" s="22" t="s">
        <v>353</v>
      </c>
      <c r="G60" s="35" t="s">
        <v>338</v>
      </c>
      <c r="H60" s="22" t="s">
        <v>328</v>
      </c>
      <c r="I60" s="22" t="s">
        <v>311</v>
      </c>
      <c r="J60" s="35" t="s">
        <v>442</v>
      </c>
    </row>
    <row r="61" ht="18.75" customHeight="1" spans="1:10">
      <c r="A61" s="211" t="s">
        <v>278</v>
      </c>
      <c r="B61" s="22" t="s">
        <v>278</v>
      </c>
      <c r="C61" s="22" t="s">
        <v>350</v>
      </c>
      <c r="D61" s="22" t="s">
        <v>351</v>
      </c>
      <c r="E61" s="35" t="s">
        <v>443</v>
      </c>
      <c r="F61" s="22" t="s">
        <v>353</v>
      </c>
      <c r="G61" s="35" t="s">
        <v>444</v>
      </c>
      <c r="H61" s="22"/>
      <c r="I61" s="22" t="s">
        <v>332</v>
      </c>
      <c r="J61" s="35" t="s">
        <v>445</v>
      </c>
    </row>
    <row r="62" ht="18.75" customHeight="1" spans="1:10">
      <c r="A62" s="211" t="s">
        <v>278</v>
      </c>
      <c r="B62" s="22" t="s">
        <v>278</v>
      </c>
      <c r="C62" s="22" t="s">
        <v>362</v>
      </c>
      <c r="D62" s="22" t="s">
        <v>363</v>
      </c>
      <c r="E62" s="35" t="s">
        <v>432</v>
      </c>
      <c r="F62" s="22" t="s">
        <v>308</v>
      </c>
      <c r="G62" s="35" t="s">
        <v>327</v>
      </c>
      <c r="H62" s="22" t="s">
        <v>328</v>
      </c>
      <c r="I62" s="22" t="s">
        <v>311</v>
      </c>
      <c r="J62" s="35" t="s">
        <v>446</v>
      </c>
    </row>
    <row r="63" ht="18.75" customHeight="1" spans="1:10">
      <c r="A63" s="211" t="s">
        <v>289</v>
      </c>
      <c r="B63" s="22" t="s">
        <v>447</v>
      </c>
      <c r="C63" s="22" t="s">
        <v>305</v>
      </c>
      <c r="D63" s="22" t="s">
        <v>306</v>
      </c>
      <c r="E63" s="35" t="s">
        <v>448</v>
      </c>
      <c r="F63" s="22" t="s">
        <v>308</v>
      </c>
      <c r="G63" s="35" t="s">
        <v>411</v>
      </c>
      <c r="H63" s="22" t="s">
        <v>310</v>
      </c>
      <c r="I63" s="22" t="s">
        <v>311</v>
      </c>
      <c r="J63" s="35" t="s">
        <v>449</v>
      </c>
    </row>
    <row r="64" ht="18.75" customHeight="1" spans="1:10">
      <c r="A64" s="211" t="s">
        <v>289</v>
      </c>
      <c r="B64" s="22" t="s">
        <v>450</v>
      </c>
      <c r="C64" s="22" t="s">
        <v>305</v>
      </c>
      <c r="D64" s="22" t="s">
        <v>306</v>
      </c>
      <c r="E64" s="35" t="s">
        <v>451</v>
      </c>
      <c r="F64" s="22" t="s">
        <v>308</v>
      </c>
      <c r="G64" s="35" t="s">
        <v>152</v>
      </c>
      <c r="H64" s="22" t="s">
        <v>310</v>
      </c>
      <c r="I64" s="22" t="s">
        <v>332</v>
      </c>
      <c r="J64" s="35" t="s">
        <v>452</v>
      </c>
    </row>
    <row r="65" ht="18.75" customHeight="1" spans="1:10">
      <c r="A65" s="211" t="s">
        <v>289</v>
      </c>
      <c r="B65" s="22" t="s">
        <v>450</v>
      </c>
      <c r="C65" s="22" t="s">
        <v>305</v>
      </c>
      <c r="D65" s="22" t="s">
        <v>306</v>
      </c>
      <c r="E65" s="35" t="s">
        <v>453</v>
      </c>
      <c r="F65" s="22" t="s">
        <v>308</v>
      </c>
      <c r="G65" s="35" t="s">
        <v>69</v>
      </c>
      <c r="H65" s="22" t="s">
        <v>324</v>
      </c>
      <c r="I65" s="22" t="s">
        <v>311</v>
      </c>
      <c r="J65" s="35" t="s">
        <v>454</v>
      </c>
    </row>
    <row r="66" ht="18.75" customHeight="1" spans="1:10">
      <c r="A66" s="211" t="s">
        <v>289</v>
      </c>
      <c r="B66" s="22" t="s">
        <v>450</v>
      </c>
      <c r="C66" s="22" t="s">
        <v>305</v>
      </c>
      <c r="D66" s="22" t="s">
        <v>306</v>
      </c>
      <c r="E66" s="35" t="s">
        <v>455</v>
      </c>
      <c r="F66" s="22" t="s">
        <v>353</v>
      </c>
      <c r="G66" s="35" t="s">
        <v>152</v>
      </c>
      <c r="H66" s="22" t="s">
        <v>310</v>
      </c>
      <c r="I66" s="22" t="s">
        <v>311</v>
      </c>
      <c r="J66" s="35" t="s">
        <v>456</v>
      </c>
    </row>
    <row r="67" ht="18.75" customHeight="1" spans="1:10">
      <c r="A67" s="211" t="s">
        <v>289</v>
      </c>
      <c r="B67" s="22" t="s">
        <v>450</v>
      </c>
      <c r="C67" s="22" t="s">
        <v>305</v>
      </c>
      <c r="D67" s="22" t="s">
        <v>306</v>
      </c>
      <c r="E67" s="35" t="s">
        <v>457</v>
      </c>
      <c r="F67" s="22" t="s">
        <v>308</v>
      </c>
      <c r="G67" s="35" t="s">
        <v>458</v>
      </c>
      <c r="H67" s="22" t="s">
        <v>459</v>
      </c>
      <c r="I67" s="22" t="s">
        <v>311</v>
      </c>
      <c r="J67" s="35" t="s">
        <v>460</v>
      </c>
    </row>
    <row r="68" ht="18.75" customHeight="1" spans="1:10">
      <c r="A68" s="211" t="s">
        <v>289</v>
      </c>
      <c r="B68" s="22" t="s">
        <v>450</v>
      </c>
      <c r="C68" s="22" t="s">
        <v>305</v>
      </c>
      <c r="D68" s="22" t="s">
        <v>330</v>
      </c>
      <c r="E68" s="35" t="s">
        <v>461</v>
      </c>
      <c r="F68" s="22" t="s">
        <v>308</v>
      </c>
      <c r="G68" s="35" t="s">
        <v>327</v>
      </c>
      <c r="H68" s="22" t="s">
        <v>328</v>
      </c>
      <c r="I68" s="22" t="s">
        <v>311</v>
      </c>
      <c r="J68" s="35" t="s">
        <v>462</v>
      </c>
    </row>
    <row r="69" ht="18.75" customHeight="1" spans="1:10">
      <c r="A69" s="211" t="s">
        <v>289</v>
      </c>
      <c r="B69" s="22" t="s">
        <v>450</v>
      </c>
      <c r="C69" s="22" t="s">
        <v>305</v>
      </c>
      <c r="D69" s="22" t="s">
        <v>330</v>
      </c>
      <c r="E69" s="35" t="s">
        <v>463</v>
      </c>
      <c r="F69" s="22" t="s">
        <v>308</v>
      </c>
      <c r="G69" s="35" t="s">
        <v>327</v>
      </c>
      <c r="H69" s="22" t="s">
        <v>328</v>
      </c>
      <c r="I69" s="22" t="s">
        <v>311</v>
      </c>
      <c r="J69" s="35" t="s">
        <v>464</v>
      </c>
    </row>
    <row r="70" ht="18.75" customHeight="1" spans="1:10">
      <c r="A70" s="211" t="s">
        <v>289</v>
      </c>
      <c r="B70" s="22" t="s">
        <v>450</v>
      </c>
      <c r="C70" s="22" t="s">
        <v>305</v>
      </c>
      <c r="D70" s="22" t="s">
        <v>330</v>
      </c>
      <c r="E70" s="35" t="s">
        <v>465</v>
      </c>
      <c r="F70" s="22" t="s">
        <v>308</v>
      </c>
      <c r="G70" s="35" t="s">
        <v>327</v>
      </c>
      <c r="H70" s="22" t="s">
        <v>328</v>
      </c>
      <c r="I70" s="22" t="s">
        <v>311</v>
      </c>
      <c r="J70" s="35" t="s">
        <v>466</v>
      </c>
    </row>
    <row r="71" ht="18.75" customHeight="1" spans="1:10">
      <c r="A71" s="211" t="s">
        <v>289</v>
      </c>
      <c r="B71" s="22" t="s">
        <v>450</v>
      </c>
      <c r="C71" s="22" t="s">
        <v>305</v>
      </c>
      <c r="D71" s="22" t="s">
        <v>342</v>
      </c>
      <c r="E71" s="35" t="s">
        <v>467</v>
      </c>
      <c r="F71" s="22" t="s">
        <v>308</v>
      </c>
      <c r="G71" s="35" t="s">
        <v>344</v>
      </c>
      <c r="H71" s="22" t="s">
        <v>328</v>
      </c>
      <c r="I71" s="22" t="s">
        <v>311</v>
      </c>
      <c r="J71" s="35" t="s">
        <v>468</v>
      </c>
    </row>
    <row r="72" ht="18.75" customHeight="1" spans="1:10">
      <c r="A72" s="211" t="s">
        <v>289</v>
      </c>
      <c r="B72" s="22" t="s">
        <v>450</v>
      </c>
      <c r="C72" s="22" t="s">
        <v>350</v>
      </c>
      <c r="D72" s="22" t="s">
        <v>351</v>
      </c>
      <c r="E72" s="35" t="s">
        <v>469</v>
      </c>
      <c r="F72" s="22" t="s">
        <v>353</v>
      </c>
      <c r="G72" s="35" t="s">
        <v>344</v>
      </c>
      <c r="H72" s="22" t="s">
        <v>328</v>
      </c>
      <c r="I72" s="22" t="s">
        <v>332</v>
      </c>
      <c r="J72" s="35" t="s">
        <v>470</v>
      </c>
    </row>
    <row r="73" ht="18.75" customHeight="1" spans="1:10">
      <c r="A73" s="211" t="s">
        <v>289</v>
      </c>
      <c r="B73" s="22" t="s">
        <v>450</v>
      </c>
      <c r="C73" s="22" t="s">
        <v>350</v>
      </c>
      <c r="D73" s="22" t="s">
        <v>351</v>
      </c>
      <c r="E73" s="35" t="s">
        <v>471</v>
      </c>
      <c r="F73" s="22" t="s">
        <v>353</v>
      </c>
      <c r="G73" s="35" t="s">
        <v>338</v>
      </c>
      <c r="H73" s="22" t="s">
        <v>328</v>
      </c>
      <c r="I73" s="22" t="s">
        <v>311</v>
      </c>
      <c r="J73" s="35" t="s">
        <v>472</v>
      </c>
    </row>
    <row r="74" ht="18.75" customHeight="1" spans="1:10">
      <c r="A74" s="211" t="s">
        <v>289</v>
      </c>
      <c r="B74" s="22" t="s">
        <v>450</v>
      </c>
      <c r="C74" s="22" t="s">
        <v>362</v>
      </c>
      <c r="D74" s="22" t="s">
        <v>363</v>
      </c>
      <c r="E74" s="35" t="s">
        <v>473</v>
      </c>
      <c r="F74" s="22" t="s">
        <v>308</v>
      </c>
      <c r="G74" s="35" t="s">
        <v>327</v>
      </c>
      <c r="H74" s="22" t="s">
        <v>328</v>
      </c>
      <c r="I74" s="22" t="s">
        <v>311</v>
      </c>
      <c r="J74" s="35" t="s">
        <v>474</v>
      </c>
    </row>
    <row r="75" ht="18.75" customHeight="1" spans="1:10">
      <c r="A75" s="211" t="s">
        <v>289</v>
      </c>
      <c r="B75" s="22" t="s">
        <v>450</v>
      </c>
      <c r="C75" s="22" t="s">
        <v>362</v>
      </c>
      <c r="D75" s="22" t="s">
        <v>363</v>
      </c>
      <c r="E75" s="35" t="s">
        <v>475</v>
      </c>
      <c r="F75" s="22" t="s">
        <v>308</v>
      </c>
      <c r="G75" s="35" t="s">
        <v>327</v>
      </c>
      <c r="H75" s="22" t="s">
        <v>328</v>
      </c>
      <c r="I75" s="22" t="s">
        <v>311</v>
      </c>
      <c r="J75" s="35" t="s">
        <v>476</v>
      </c>
    </row>
    <row r="76" ht="18.75" customHeight="1" spans="1:10">
      <c r="A76" s="211" t="s">
        <v>289</v>
      </c>
      <c r="B76" s="22" t="s">
        <v>450</v>
      </c>
      <c r="C76" s="22" t="s">
        <v>362</v>
      </c>
      <c r="D76" s="22" t="s">
        <v>363</v>
      </c>
      <c r="E76" s="35" t="s">
        <v>477</v>
      </c>
      <c r="F76" s="22" t="s">
        <v>308</v>
      </c>
      <c r="G76" s="35" t="s">
        <v>344</v>
      </c>
      <c r="H76" s="22" t="s">
        <v>328</v>
      </c>
      <c r="I76" s="22" t="s">
        <v>311</v>
      </c>
      <c r="J76" s="35" t="s">
        <v>386</v>
      </c>
    </row>
  </sheetData>
  <mergeCells count="14">
    <mergeCell ref="A3:J3"/>
    <mergeCell ref="A4:H4"/>
    <mergeCell ref="A9:A25"/>
    <mergeCell ref="A26:A35"/>
    <mergeCell ref="A36:A42"/>
    <mergeCell ref="A43:A57"/>
    <mergeCell ref="A58:A62"/>
    <mergeCell ref="A63:A76"/>
    <mergeCell ref="B9:B25"/>
    <mergeCell ref="B26:B35"/>
    <mergeCell ref="B36:B42"/>
    <mergeCell ref="B43:B57"/>
    <mergeCell ref="B58:B62"/>
    <mergeCell ref="B63:B7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ASUS</cp:lastModifiedBy>
  <dcterms:created xsi:type="dcterms:W3CDTF">2025-02-09T14:19:00Z</dcterms:created>
  <dcterms:modified xsi:type="dcterms:W3CDTF">2025-02-11T01:39:29Z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10B0F0DDA2DE469CAEDF459A7236F5D8_13</vt:lpwstr>
  </property>
  <property fmtid="{D5CDD505-2E9C-101B-9397-08002B2CF9AE}" pid="3" name="KSOProductBuildVer">
    <vt:lpwstr>2052-12.1.0.19770</vt:lpwstr>
  </property>
</Properties>
</file>