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85" firstSheet="9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</definedNames>
  <calcPr calcId="144525"/>
</workbook>
</file>

<file path=xl/sharedStrings.xml><?xml version="1.0" encoding="utf-8"?>
<sst xmlns="http://schemas.openxmlformats.org/spreadsheetml/2006/main" count="519">
  <si>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</si>
  <si>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</si>
  <si>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</si>
  <si>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</si>
  <si>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</si>
  <si>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</si>
  <si>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</si>
  <si>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</si>
  <si>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</si>
  <si>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</si>
  <si>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</si>
  <si>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</si>
  <si>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</si>
  <si>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</si>
  <si>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</si>
  <si>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</si>
  <si>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</si>
  <si>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</si>
  <si>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</si>
  <si>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</si>
  <si>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</si>
  <si>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</si>
  <si>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</si>
  <si>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</si>
  <si>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</si>
  <si>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</si>
  <si>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</si>
  <si>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</si>
  <si>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</si>
  <si>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</si>
  <si>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</si>
  <si>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</si>
  <si>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</si>
  <si>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</si>
  <si>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</si>
  <si>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</si>
  <si>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</si>
  <si>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</si>
  <si>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</si>
  <si>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</si>
  <si>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</si>
  <si>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</si>
  <si>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</si>
  <si>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</si>
  <si>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</si>
  <si>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</si>
  <si>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</si>
  <si>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</si>
  <si>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</si>
  <si>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</si>
  <si>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</si>
  <si>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</si>
  <si>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</si>
  <si>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</si>
  <si>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</si>
  <si>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</si>
  <si>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</si>
  <si>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</si>
  <si>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</si>
  <si>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</si>
  <si>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</si>
  <si>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</si>
  <si>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</si>
  <si>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</si>
  <si>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</si>
  <si>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</si>
  <si>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</si>
  <si>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</si>
  <si>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</si>
  <si>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125016</t>
  </si>
  <si>
    <t>耿马傣族佤族自治县种植业发展服务中心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</si>
  <si>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</si>
  <si>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</si>
  <si>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</si>
  <si>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</si>
  <si>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</si>
  <si>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</si>
  <si>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</si>
  <si>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</si>
  <si>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</si>
  <si>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</si>
  <si>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</si>
  <si>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</si>
  <si>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</si>
  <si>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</si>
  <si>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20138</t>
  </si>
  <si>
    <t>2013816</t>
  </si>
  <si>
    <t>208</t>
  </si>
  <si>
    <t>社会保障和就业支出</t>
  </si>
  <si>
    <t>20805</t>
  </si>
  <si>
    <t>2080502</t>
  </si>
  <si>
    <t>2080505</t>
  </si>
  <si>
    <t>20808</t>
  </si>
  <si>
    <t>2080801</t>
  </si>
  <si>
    <t>210</t>
  </si>
  <si>
    <t>卫生健康支出</t>
  </si>
  <si>
    <t>21011</t>
  </si>
  <si>
    <t>2101102</t>
  </si>
  <si>
    <t>2101199</t>
  </si>
  <si>
    <t>213</t>
  </si>
  <si>
    <t>农林水支出</t>
  </si>
  <si>
    <t>21301</t>
  </si>
  <si>
    <t>2130104</t>
  </si>
  <si>
    <t>2130106</t>
  </si>
  <si>
    <t>2130122</t>
  </si>
  <si>
    <t>2130199</t>
  </si>
  <si>
    <t>21399</t>
  </si>
  <si>
    <t>2139999</t>
  </si>
  <si>
    <t>221</t>
  </si>
  <si>
    <t>住房保障支出</t>
  </si>
  <si>
    <t>22102</t>
  </si>
  <si>
    <t>2210201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</si>
  <si>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</si>
  <si>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</si>
  <si>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</si>
  <si>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</si>
  <si>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</si>
  <si>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</si>
  <si>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</si>
  <si>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</si>
  <si>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</si>
  <si>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</si>
  <si>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</si>
  <si>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</si>
  <si>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</si>
  <si>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</si>
  <si>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</si>
  <si>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</si>
  <si>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</si>
  <si>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</si>
  <si>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</si>
  <si>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</si>
  <si>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</si>
  <si>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</si>
  <si>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</si>
  <si>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</si>
  <si>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</si>
  <si>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</si>
  <si>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</si>
  <si>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</si>
  <si>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</si>
  <si>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</si>
  <si>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</si>
  <si>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</si>
  <si>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</si>
  <si>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</si>
  <si>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</si>
  <si>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</si>
  <si>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</si>
  <si>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</si>
  <si>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</si>
  <si>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</si>
  <si>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</si>
  <si>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</si>
  <si>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</si>
  <si>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</si>
  <si>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</si>
  <si>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</si>
  <si>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</si>
  <si>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行政事业单位养老支出</t>
  </si>
  <si>
    <t>事业单位离退休</t>
  </si>
  <si>
    <t>机关事业单位基本养老保险缴费支出</t>
  </si>
  <si>
    <t>抚恤</t>
  </si>
  <si>
    <t>死亡抚恤</t>
  </si>
  <si>
    <t>行政事业单位医疗</t>
  </si>
  <si>
    <t>事业单位医疗</t>
  </si>
  <si>
    <t>其他行政事业单位医疗支出</t>
  </si>
  <si>
    <t>农业农村</t>
  </si>
  <si>
    <t>事业运行</t>
  </si>
  <si>
    <t>农业生产发展</t>
  </si>
  <si>
    <t>其他农业农村支出</t>
  </si>
  <si>
    <t>住房改革支出</t>
  </si>
  <si>
    <t>住房公积金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</si>
  <si>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</si>
  <si>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</si>
  <si>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</si>
  <si>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</si>
  <si>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</si>
  <si>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</si>
  <si>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</si>
  <si>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</si>
  <si>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</si>
  <si>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</si>
  <si>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</si>
  <si>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</si>
  <si>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</si>
  <si>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</si>
  <si>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</si>
  <si>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</si>
  <si>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</si>
  <si>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</si>
  <si>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</si>
  <si>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</si>
  <si>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</si>
  <si>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</si>
  <si>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</si>
  <si>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</si>
  <si>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</si>
  <si>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</si>
  <si>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</si>
  <si>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</si>
  <si>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</si>
  <si>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</si>
  <si>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</si>
  <si>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530926241100002316271</t>
  </si>
  <si>
    <t>事业人员工资支出</t>
  </si>
  <si>
    <t>30101</t>
  </si>
  <si>
    <t>基本工资</t>
  </si>
  <si>
    <t>30102</t>
  </si>
  <si>
    <t>津贴补贴</t>
  </si>
  <si>
    <t>530926241100002316268</t>
  </si>
  <si>
    <t>奖励性绩效工资</t>
  </si>
  <si>
    <t>30107</t>
  </si>
  <si>
    <t>绩效工资</t>
  </si>
  <si>
    <t>530926241100002316272</t>
  </si>
  <si>
    <t>事业人员绩效工资（2017年提高部分）</t>
  </si>
  <si>
    <t>530926241100002316294</t>
  </si>
  <si>
    <t>基础性绩效工资</t>
  </si>
  <si>
    <t>530926241100002316300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</si>
  <si>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</si>
  <si>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</si>
  <si>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</si>
  <si>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</si>
  <si>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</si>
  <si>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</si>
  <si>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</si>
  <si>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</si>
  <si>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</si>
  <si>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</si>
  <si>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</si>
  <si>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</si>
  <si>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</si>
  <si>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</si>
  <si>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</si>
  <si>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</si>
  <si>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</si>
  <si>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530926241100002316305</t>
  </si>
  <si>
    <t>30113</t>
  </si>
  <si>
    <t>530926241100002316335</t>
  </si>
  <si>
    <t>一般公用经费</t>
  </si>
  <si>
    <t>30201</t>
  </si>
  <si>
    <t>办公费</t>
  </si>
  <si>
    <t>30211</t>
  </si>
  <si>
    <t>差旅费</t>
  </si>
  <si>
    <t>30205</t>
  </si>
  <si>
    <t>水费</t>
  </si>
  <si>
    <t>30206</t>
  </si>
  <si>
    <t>电费</t>
  </si>
  <si>
    <t>30207</t>
  </si>
  <si>
    <t>邮电费</t>
  </si>
  <si>
    <t>530926251100003796404</t>
  </si>
  <si>
    <t>公务接待费（公用经费）</t>
  </si>
  <si>
    <t>30217</t>
  </si>
  <si>
    <t>530926251100003796403</t>
  </si>
  <si>
    <t>公务用车运行维护费（公用经费）</t>
  </si>
  <si>
    <t>30231</t>
  </si>
  <si>
    <t>公务用车运行维护费</t>
  </si>
  <si>
    <t>530926241100002316333</t>
  </si>
  <si>
    <t>工会经费</t>
  </si>
  <si>
    <t>30228</t>
  </si>
  <si>
    <t>530926251100003796391</t>
  </si>
  <si>
    <t>残疾人就业保障金</t>
  </si>
  <si>
    <t>30299</t>
  </si>
  <si>
    <t>其他商品和服务支出</t>
  </si>
  <si>
    <t>530926241100002316309</t>
  </si>
  <si>
    <t>离退休费</t>
  </si>
  <si>
    <t>30302</t>
  </si>
  <si>
    <t>退休费</t>
  </si>
  <si>
    <t>530926241100002316315</t>
  </si>
  <si>
    <t>机关事业单位职工遗属生活补助</t>
  </si>
  <si>
    <t>30305</t>
  </si>
  <si>
    <t>生活补助</t>
  </si>
  <si>
    <t>30307</t>
  </si>
  <si>
    <t>医疗费补助</t>
  </si>
  <si>
    <t>530926251100003799653</t>
  </si>
  <si>
    <t>有毒有害津贴经费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</si>
  <si>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</si>
  <si>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</si>
  <si>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</si>
  <si>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</si>
  <si>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</si>
  <si>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</si>
  <si>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</si>
  <si>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2019年农业生产发展专项安全县创建项目资金</t>
  </si>
  <si>
    <t>专项业务类</t>
  </si>
  <si>
    <t>530926251100004053378</t>
  </si>
  <si>
    <t>30227</t>
  </si>
  <si>
    <t>委托业务费</t>
  </si>
  <si>
    <t>2020年受污染耕地安全利用项目经费</t>
  </si>
  <si>
    <t>530926251100004053381</t>
  </si>
  <si>
    <t>2020年野生稻及药用野生稻保护监测与管理经费</t>
  </si>
  <si>
    <t>530926251100004053400</t>
  </si>
  <si>
    <t>2021至2022年薇甘菊巡查维护及防控项目经费</t>
  </si>
  <si>
    <t>530926251100004053404</t>
  </si>
  <si>
    <t>2022年食品安全监管项目经费</t>
  </si>
  <si>
    <t>530926231100002528547</t>
  </si>
  <si>
    <t>食品安全监管</t>
  </si>
  <si>
    <t>2025年春节慰问经费</t>
  </si>
  <si>
    <t>事业发展类</t>
  </si>
  <si>
    <t>530926251100004067016</t>
  </si>
  <si>
    <t>2025年开展农业项目工作经费</t>
  </si>
  <si>
    <t>530926251100003806771</t>
  </si>
  <si>
    <t>2025年手续费资金</t>
  </si>
  <si>
    <t>530926251100003802771</t>
  </si>
  <si>
    <t>30204</t>
  </si>
  <si>
    <t>手续费</t>
  </si>
  <si>
    <t>地理标识补助经费</t>
  </si>
  <si>
    <t>530926251100004053362</t>
  </si>
  <si>
    <t>耕地质量等级取土经费</t>
  </si>
  <si>
    <t>530926251100004053369</t>
  </si>
  <si>
    <t>耿马县2021年粮油糖绿色高质高效行动(旱谷)经费</t>
  </si>
  <si>
    <t>530926251100003833061</t>
  </si>
  <si>
    <t>30310</t>
  </si>
  <si>
    <t>个人农业生产补贴</t>
  </si>
  <si>
    <t>耿马县2022年杂交稻旱种项目经费</t>
  </si>
  <si>
    <t>530926231100002528527</t>
  </si>
  <si>
    <t>耿马县高标准农田建设项目耕地质量监测点补助经费</t>
  </si>
  <si>
    <t>530926231100002528653</t>
  </si>
  <si>
    <t>其他农林水支出</t>
  </si>
  <si>
    <t>国家耕地质量监测点项目经费</t>
  </si>
  <si>
    <t>530926231100002529718</t>
  </si>
  <si>
    <t>科技转化与推广服务</t>
  </si>
  <si>
    <t>禁用农药及过期农药没收处置经费</t>
  </si>
  <si>
    <t>530926231100002528610</t>
  </si>
  <si>
    <t>历年结余手续费经费</t>
  </si>
  <si>
    <t>530926251100004053455</t>
  </si>
  <si>
    <t>农户施肥调查经费</t>
  </si>
  <si>
    <t>530926251100004053375</t>
  </si>
  <si>
    <t>农药使用量及统防统治覆盖率调查统计工作的通知经费</t>
  </si>
  <si>
    <t>530926231100002529773</t>
  </si>
  <si>
    <t>省级特派员经费</t>
  </si>
  <si>
    <t>530926251100004053260</t>
  </si>
  <si>
    <t>推广历年项目结余经费</t>
  </si>
  <si>
    <t>530926251100004053407</t>
  </si>
  <si>
    <t>一县一业产业品牌绿色认证经费</t>
  </si>
  <si>
    <t>530926231100002528538</t>
  </si>
  <si>
    <t>玉米试验经费</t>
  </si>
  <si>
    <t>530926251100004053076</t>
  </si>
  <si>
    <t>原农技中心退回电费经费</t>
  </si>
  <si>
    <t>530926251100004053352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</si>
  <si>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</si>
  <si>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</si>
  <si>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</si>
  <si>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</si>
  <si>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</si>
  <si>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</si>
  <si>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</si>
  <si>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</si>
  <si>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</si>
  <si>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</si>
  <si>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</si>
  <si>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税务局返还手续费 </t>
  </si>
  <si>
    <t>产出指标</t>
  </si>
  <si>
    <t>数量指标</t>
  </si>
  <si>
    <t>手续费返还额</t>
  </si>
  <si>
    <t>=</t>
  </si>
  <si>
    <t>374</t>
  </si>
  <si>
    <t>元</t>
  </si>
  <si>
    <t>定量指标</t>
  </si>
  <si>
    <t>反映获补助人员、企业的数量情况，也适用补贴、资助等形式的补助。</t>
  </si>
  <si>
    <t>质量指标</t>
  </si>
  <si>
    <t>工作完成率</t>
  </si>
  <si>
    <t>&gt;=</t>
  </si>
  <si>
    <t>90</t>
  </si>
  <si>
    <t>%</t>
  </si>
  <si>
    <t>反映获补助对象认定的准确性情况。
获补对象准确率=抽检符合标准的补助对象数/抽检实际补助对象数*100%</t>
  </si>
  <si>
    <t>时效指标</t>
  </si>
  <si>
    <t>经费使用率</t>
  </si>
  <si>
    <t>反映发放单位及时发放补助资金的情况。
发放及时率=在时限内发放资金/应发放资金*100%</t>
  </si>
  <si>
    <t>效益指标</t>
  </si>
  <si>
    <t>经济效益</t>
  </si>
  <si>
    <t>部门运转</t>
  </si>
  <si>
    <t>&lt;=</t>
  </si>
  <si>
    <t>反映补助带动人均增收的情况。</t>
  </si>
  <si>
    <t>满意度指标</t>
  </si>
  <si>
    <t>服务对象满意度</t>
  </si>
  <si>
    <t>受益对象满意度</t>
  </si>
  <si>
    <t>定性指标</t>
  </si>
  <si>
    <t>反映获补助受益对象的满意程度。</t>
  </si>
  <si>
    <t>建设示范基地</t>
  </si>
  <si>
    <t>1.00</t>
  </si>
  <si>
    <t>个</t>
  </si>
  <si>
    <t>反映示范基地的建设完成情况。</t>
  </si>
  <si>
    <t>项目验收合格率</t>
  </si>
  <si>
    <t>100</t>
  </si>
  <si>
    <t>反映科技推广项目完成质量。
项目验收合格率=（验收合格项目数/科技推广项目数）*100%</t>
  </si>
  <si>
    <t>社会效益</t>
  </si>
  <si>
    <t>人才培养数</t>
  </si>
  <si>
    <t>20</t>
  </si>
  <si>
    <t>人</t>
  </si>
  <si>
    <t>反映科技培训开展情况，提高受益人群的科技素质。</t>
  </si>
  <si>
    <t>可持续影响</t>
  </si>
  <si>
    <t>示范推广数量</t>
  </si>
  <si>
    <t>15</t>
  </si>
  <si>
    <t>亩</t>
  </si>
  <si>
    <t>反映项目成果的示范推广成效。</t>
  </si>
  <si>
    <t>项目推广总体满意度</t>
  </si>
  <si>
    <t>反映服务对象对科技推广工作整体满意度。
服务对象满意度=（对科研推广效果整体满意的人数/问卷调查人数）*100%。</t>
  </si>
  <si>
    <t xml:space="preserve">
一、农药标准物质：采购36种农药标准物质每种2支，共72支，每支单价160元，资金1.152万元；
二、实验室耗材：采购密封废液缸、N95口罩、胶手套、卷纸、毛巾、记号笔、标签、吸尔球、大号进样瓶等共计资金0.25万元；
三、果蔬样品购买：定量农残检测任50个样品、每个样品3公斤，每个样品以50元计，资金0.25万元；
四、打字复印费：用于打印标签、报告等，共计资金0.5万元；
五、下乡补助：采样人员下乡取样补助0.5万元；
六、燃油费：用于检测车下乡取样车辆燃油开支，资金0.348万元。
以上六项合计3万元整</t>
  </si>
  <si>
    <t>政策宣传次数</t>
  </si>
  <si>
    <t>次</t>
  </si>
  <si>
    <t>反映补助政策的宣传力度情况。即通过门户网站、报刊、通信、电视、户外广告等对补助政策进行宣传的次数。</t>
  </si>
  <si>
    <t>政策知晓率</t>
  </si>
  <si>
    <t>反映补助政策的宣传效果情况。
政策知晓率=调查中补助政策知晓人数/调查总人数*100%</t>
  </si>
  <si>
    <t>生活状况改善</t>
  </si>
  <si>
    <t>95</t>
  </si>
  <si>
    <t>反映补助促进受助对象生活状况改善的情况。</t>
  </si>
  <si>
    <t>1、耕地质量等级评价及受污染耕地安全利用样品采集1万元；2、农资市场监管1万元；3、粮食安全责任制考核项目实施及技术推广1万元。</t>
  </si>
  <si>
    <t>样品采集100个</t>
  </si>
  <si>
    <t>农资市场监督检查</t>
  </si>
  <si>
    <t>330</t>
  </si>
  <si>
    <t>户</t>
  </si>
  <si>
    <t>及时率</t>
  </si>
  <si>
    <t>检查全县农药门店禁限用农药和过期农药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</si>
  <si>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</si>
  <si>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</si>
  <si>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发放及时率</t>
  </si>
  <si>
    <t>国家耕地质量等级取土经费</t>
  </si>
  <si>
    <t>25</t>
  </si>
  <si>
    <t>获补对象准确率</t>
  </si>
  <si>
    <t>目标1：创建核心示范样板2000亩，计划亩产350公斤，较目标任务350公斤亩增5公斤，2000亩新增稻谷1万公斤，增经济效益3万元；
目标2：辐射带动1.8万亩，单产300公斤，较周边亩产287公斤亩增13公斤，增经济效益70万元；
目标3：核心示范区良种覆盖率达100%、技术指导及科技培训率</t>
  </si>
  <si>
    <t>10</t>
  </si>
  <si>
    <t>获补覆盖率</t>
  </si>
  <si>
    <t>获补覆盖率=实际获得补助人数（企业数）/申请符合标准人数（企业数）*100%</t>
  </si>
  <si>
    <t>2019年农业生产发展专项安全县创建项目工作经费</t>
  </si>
  <si>
    <t>30</t>
  </si>
  <si>
    <t>推广历年项目结余工作经费</t>
  </si>
  <si>
    <t>兑现准确率</t>
  </si>
  <si>
    <t>反映补助准确发放的情况。
补助兑现准确率=补助兑付额/应付额*100%</t>
  </si>
  <si>
    <t>2023年农药使用量及统防统治覆盖率调查</t>
  </si>
  <si>
    <t>参与检查(核查)人数</t>
  </si>
  <si>
    <t>反映参与检查核查的工作人数。</t>
  </si>
  <si>
    <t>完成检查报告数量</t>
  </si>
  <si>
    <t>反映检查核查形成的报告（总结）个数。</t>
  </si>
  <si>
    <t>开展检查（核查）次数</t>
  </si>
  <si>
    <t>31</t>
  </si>
  <si>
    <t>反映检查核查的次数情况。</t>
  </si>
  <si>
    <t>检查（核查）任务完成率</t>
  </si>
  <si>
    <t>反映检查工作的执行情况。
检查任务完成率=实际完成检查（核查）任务数/计划完成检查（核查）任务数*100%</t>
  </si>
  <si>
    <t>检查（核查）覆盖率</t>
  </si>
  <si>
    <t>反映检查（核查）工作覆盖面情况。
检查（核查）覆盖率=实际完成检查（核查）覆盖面/检查（核查）计划覆盖面*100%</t>
  </si>
  <si>
    <t>检查（核查）任务及时完成率</t>
  </si>
  <si>
    <t>反映是否按时完成检查核查任务。
检查任务及时完成率=及时完成检查（核查）任务数/完成检查（核查）任务数*100%</t>
  </si>
  <si>
    <t>检查（核查）结果公开率</t>
  </si>
  <si>
    <t>反映相关检查核查结果依法公开情况。
检查结果公开率</t>
  </si>
  <si>
    <t>问题整改落实率</t>
  </si>
  <si>
    <t>反映检查核查发现问题的整改落实情况。
问题整改落实率=（实际整改问题数/现场检查发现问题数）*100%</t>
  </si>
  <si>
    <t>检查（核查）人员被投诉次数</t>
  </si>
  <si>
    <t>0</t>
  </si>
  <si>
    <t>反映服务对象对检查核查工作的整体满意情况。</t>
  </si>
  <si>
    <t>获补对象数</t>
  </si>
  <si>
    <t>2021至2022年薇甘菊巡查维护费及防控项目经费</t>
  </si>
  <si>
    <t>50</t>
  </si>
  <si>
    <t>2020年受污染耕地安全利用工作经费</t>
  </si>
  <si>
    <t>耿马县高标准农田建设项目耕地质量监测点</t>
  </si>
  <si>
    <t>80</t>
  </si>
  <si>
    <t>2020年野生稻就药用野生稻保护监测与管理经费</t>
  </si>
  <si>
    <t>原农技中心退回电费</t>
  </si>
  <si>
    <t>项目实施与脱贫攻坚、扶持新型经营主体紧密结合，坚持良种良法配套优先、农机农艺融合优先、绿色防控技术优先、品牌建设优先的原则，推广提升耕地质量、化肥农药减量、节本增效、绿色生产为一体的绿色高效种植技术。创建杂交稻旱种绿色高质高效核心示范样板2000亩，辐射带动1万亩。核心示范区良种覆盖率达100%,平均单产增5%以上，节本增效5%以上，集成示范2个高质高效、资源节约、生态环保的标准化绿色高效技术模式。</t>
  </si>
  <si>
    <t>旱谷种植面积</t>
  </si>
  <si>
    <t>2000</t>
  </si>
  <si>
    <t>无</t>
  </si>
  <si>
    <t>良种覆盖率</t>
  </si>
  <si>
    <t>平均单产增加</t>
  </si>
  <si>
    <t>生态效益</t>
  </si>
  <si>
    <t>集成技术实现化肥减量及节本增效</t>
  </si>
  <si>
    <t>群众满意度</t>
  </si>
  <si>
    <t>98</t>
  </si>
  <si>
    <t>历年结余手续费</t>
  </si>
  <si>
    <t>1.甘蔗绿色食品牌建设40万亩，核心示范基地2000亩。
2.茶叶绿色、有机基地认证2万亩。
3.蔬菜绿色、有机基地认证2万亩。
4.魔芋、水果绿色、有机基地认证2万亩。</t>
  </si>
  <si>
    <t>经营状况改善</t>
  </si>
  <si>
    <t>反映补助促进受助企业经营状况改善的情况。</t>
  </si>
  <si>
    <t>预算06表</t>
  </si>
  <si>
    <t>政府性基金预算支出预算表</t>
  </si>
  <si>
    <t>单位名称：临沧市发展和改革委员会</t>
  </si>
  <si>
    <t>本年政府性基金预算支出</t>
  </si>
  <si>
    <t>备注：此表无数据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</si>
  <si>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</si>
  <si>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</si>
  <si>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</si>
  <si>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</si>
  <si>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</si>
  <si>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</si>
  <si>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</si>
  <si>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</si>
  <si>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</si>
  <si>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</si>
  <si>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复印纸采购</t>
  </si>
  <si>
    <t>复印纸</t>
  </si>
  <si>
    <t>车辆用油</t>
  </si>
  <si>
    <t>车辆加油、添加燃料服务</t>
  </si>
  <si>
    <t>车子保险</t>
  </si>
  <si>
    <t>机动车保险服务</t>
  </si>
  <si>
    <t>车辆维修和保养服务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</si>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</sst>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;\-#,##0;;@"/>
    <numFmt numFmtId="177" formatCode="yyyy\-mm\-dd\ hh:mm:ss"/>
    <numFmt numFmtId="178" formatCode="yyyy\-mm\-dd"/>
    <numFmt numFmtId="179" formatCode="#,##0.00;\-#,##0.00;;@"/>
    <numFmt numFmtId="180" formatCode="hh:mm:ss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top"/>
      <protection locked="0"/>
    </xf>
    <xf numFmtId="42" fontId="38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5" fillId="21" borderId="18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177" fontId="8" fillId="0" borderId="7">
      <alignment horizontal="right" vertical="center"/>
    </xf>
    <xf numFmtId="0" fontId="32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178" fontId="8" fillId="0" borderId="7">
      <alignment horizontal="right" vertical="center"/>
    </xf>
    <xf numFmtId="0" fontId="44" fillId="0" borderId="0" applyNumberFormat="0" applyFill="0" applyBorder="0" applyAlignment="0" applyProtection="0">
      <alignment vertical="center"/>
    </xf>
    <xf numFmtId="0" fontId="38" fillId="12" borderId="17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9" fillId="9" borderId="18" applyNumberFormat="0" applyAlignment="0" applyProtection="0">
      <alignment vertical="center"/>
    </xf>
    <xf numFmtId="0" fontId="47" fillId="25" borderId="21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2" fillId="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79" fontId="8" fillId="0" borderId="7">
      <alignment horizontal="right" vertical="center"/>
    </xf>
    <xf numFmtId="179" fontId="8" fillId="0" borderId="7">
      <alignment horizontal="right" vertical="center"/>
    </xf>
    <xf numFmtId="49" fontId="8" fillId="0" borderId="7">
      <alignment horizontal="left" vertical="center" wrapText="1"/>
    </xf>
    <xf numFmtId="180" fontId="8" fillId="0" borderId="7">
      <alignment horizontal="right" vertical="center"/>
    </xf>
  </cellStyleXfs>
  <cellXfs count="207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9" fontId="8" fillId="0" borderId="7" xfId="0" applyNumberFormat="1" applyFont="1" applyBorder="1" applyAlignment="1">
      <alignment horizontal="right" vertical="center"/>
      <protection locked="0"/>
    </xf>
    <xf numFmtId="49" fontId="8" fillId="0" borderId="7" xfId="55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76" fontId="8" fillId="0" borderId="7" xfId="52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9" fontId="18" fillId="0" borderId="7" xfId="0" applyNumberFormat="1" applyFont="1" applyBorder="1" applyAlignment="1" applyProtection="1">
      <alignment horizontal="right" vertical="center"/>
    </xf>
    <xf numFmtId="179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9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IntegralNumberStyle" xfId="52"/>
    <cellStyle name="MoneyStyle" xfId="53"/>
    <cellStyle name="NumberStyle" xfId="54"/>
    <cellStyle name="TextStyle" xfId="55"/>
    <cellStyle name="Time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571428571429" customWidth="1"/>
    <col min="2" max="2" width="35.5714285714286" customWidth="1"/>
    <col min="3" max="3" width="36.5714285714286" customWidth="1"/>
    <col min="4" max="4" width="33.8571428571429" customWidth="1"/>
  </cols>
  <sheetData>
    <row r="1" customHeight="1" spans="1:4">
      <c r="A1" s="1"/>
      <c r="B1" s="1"/>
      <c r="C1" s="1"/>
      <c r="D1" s="1"/>
    </row>
    <row r="2" ht="15" customHeight="1" spans="4:4">
      <c r="D2" s="39" t="s">
        <v>0</v>
      </c>
    </row>
    <row r="3" ht="36" customHeight="1" spans="1:4">
      <c r="A3" s="6" t="str">
        <f>"2025"&amp;"年部门财务收支预算总表"</f>
        <v>2025年部门财务收支预算总表</v>
      </c>
      <c r="B3" s="200"/>
      <c r="C3" s="200"/>
      <c r="D3" s="200"/>
    </row>
    <row r="4" ht="18.75" customHeight="1" spans="1:4">
      <c r="A4" s="41" t="str">
        <f>"单位名称："&amp;"耿马傣族佤族自治县种植业发展服务中心"</f>
        <v>单位名称：耿马傣族佤族自治县种植业发展服务中心</v>
      </c>
      <c r="B4" s="201"/>
      <c r="C4" s="201"/>
      <c r="D4" s="3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31" t="str">
        <f t="shared" ref="B6:D6" si="0">"2025"&amp;"年预算数"</f>
        <v>2025年预算数</v>
      </c>
      <c r="C6" s="31" t="s">
        <v>5</v>
      </c>
      <c r="D6" s="31" t="str">
        <f t="shared" si="0"/>
        <v>2025年预算数</v>
      </c>
    </row>
    <row r="7" ht="18.75" customHeight="1" spans="1:4">
      <c r="A7" s="33"/>
      <c r="B7" s="33"/>
      <c r="C7" s="33"/>
      <c r="D7" s="33"/>
    </row>
    <row r="8" ht="18.75" customHeight="1" spans="1:4">
      <c r="A8" s="129" t="s">
        <v>6</v>
      </c>
      <c r="B8" s="24">
        <v>7685562.1</v>
      </c>
      <c r="C8" s="129" t="s">
        <v>7</v>
      </c>
      <c r="D8" s="24">
        <v>7838.19</v>
      </c>
    </row>
    <row r="9" ht="18.75" customHeight="1" spans="1:4">
      <c r="A9" s="129" t="s">
        <v>8</v>
      </c>
      <c r="B9" s="24"/>
      <c r="C9" s="129" t="s">
        <v>9</v>
      </c>
      <c r="D9" s="24"/>
    </row>
    <row r="10" ht="18.75" customHeight="1" spans="1:4">
      <c r="A10" s="129" t="s">
        <v>10</v>
      </c>
      <c r="B10" s="24"/>
      <c r="C10" s="129" t="s">
        <v>11</v>
      </c>
      <c r="D10" s="24"/>
    </row>
    <row r="11" ht="18.75" customHeight="1" spans="1:4">
      <c r="A11" s="129" t="s">
        <v>12</v>
      </c>
      <c r="B11" s="24"/>
      <c r="C11" s="129" t="s">
        <v>13</v>
      </c>
      <c r="D11" s="24"/>
    </row>
    <row r="12" ht="18.75" customHeight="1" spans="1:4">
      <c r="A12" s="202" t="s">
        <v>14</v>
      </c>
      <c r="B12" s="24">
        <v>497301.61</v>
      </c>
      <c r="C12" s="161" t="s">
        <v>15</v>
      </c>
      <c r="D12" s="24"/>
    </row>
    <row r="13" ht="18.75" customHeight="1" spans="1:4">
      <c r="A13" s="164" t="s">
        <v>16</v>
      </c>
      <c r="B13" s="24"/>
      <c r="C13" s="163" t="s">
        <v>17</v>
      </c>
      <c r="D13" s="24"/>
    </row>
    <row r="14" ht="18.75" customHeight="1" spans="1:4">
      <c r="A14" s="164" t="s">
        <v>18</v>
      </c>
      <c r="B14" s="24"/>
      <c r="C14" s="163" t="s">
        <v>19</v>
      </c>
      <c r="D14" s="24"/>
    </row>
    <row r="15" ht="18.75" customHeight="1" spans="1:4">
      <c r="A15" s="164" t="s">
        <v>20</v>
      </c>
      <c r="B15" s="24"/>
      <c r="C15" s="163" t="s">
        <v>21</v>
      </c>
      <c r="D15" s="24">
        <v>1321273.08</v>
      </c>
    </row>
    <row r="16" ht="18.75" customHeight="1" spans="1:4">
      <c r="A16" s="164" t="s">
        <v>22</v>
      </c>
      <c r="B16" s="24"/>
      <c r="C16" s="163" t="s">
        <v>23</v>
      </c>
      <c r="D16" s="24">
        <v>303643.17</v>
      </c>
    </row>
    <row r="17" ht="18.75" customHeight="1" spans="1:4">
      <c r="A17" s="164" t="s">
        <v>24</v>
      </c>
      <c r="B17" s="24">
        <v>497301.61</v>
      </c>
      <c r="C17" s="164" t="s">
        <v>25</v>
      </c>
      <c r="D17" s="24"/>
    </row>
    <row r="18" ht="18.75" customHeight="1" spans="1:4">
      <c r="A18" s="164" t="s">
        <v>26</v>
      </c>
      <c r="B18" s="24"/>
      <c r="C18" s="164" t="s">
        <v>27</v>
      </c>
      <c r="D18" s="24"/>
    </row>
    <row r="19" ht="18.75" customHeight="1" spans="1:4">
      <c r="A19" s="165" t="s">
        <v>26</v>
      </c>
      <c r="B19" s="24"/>
      <c r="C19" s="163" t="s">
        <v>28</v>
      </c>
      <c r="D19" s="24">
        <v>6076455.83</v>
      </c>
    </row>
    <row r="20" ht="18.75" customHeight="1" spans="1:4">
      <c r="A20" s="165" t="s">
        <v>26</v>
      </c>
      <c r="B20" s="24"/>
      <c r="C20" s="163" t="s">
        <v>29</v>
      </c>
      <c r="D20" s="24"/>
    </row>
    <row r="21" ht="18.75" customHeight="1" spans="1:4">
      <c r="A21" s="165" t="s">
        <v>26</v>
      </c>
      <c r="B21" s="24"/>
      <c r="C21" s="163" t="s">
        <v>30</v>
      </c>
      <c r="D21" s="24"/>
    </row>
    <row r="22" ht="18.75" customHeight="1" spans="1:4">
      <c r="A22" s="165" t="s">
        <v>26</v>
      </c>
      <c r="B22" s="24"/>
      <c r="C22" s="163" t="s">
        <v>31</v>
      </c>
      <c r="D22" s="24"/>
    </row>
    <row r="23" ht="18.75" customHeight="1" spans="1:4">
      <c r="A23" s="165" t="s">
        <v>26</v>
      </c>
      <c r="B23" s="24"/>
      <c r="C23" s="163" t="s">
        <v>32</v>
      </c>
      <c r="D23" s="24"/>
    </row>
    <row r="24" ht="18.75" customHeight="1" spans="1:4">
      <c r="A24" s="165" t="s">
        <v>26</v>
      </c>
      <c r="B24" s="24"/>
      <c r="C24" s="163" t="s">
        <v>33</v>
      </c>
      <c r="D24" s="24"/>
    </row>
    <row r="25" ht="18.75" customHeight="1" spans="1:4">
      <c r="A25" s="165" t="s">
        <v>26</v>
      </c>
      <c r="B25" s="24"/>
      <c r="C25" s="163" t="s">
        <v>34</v>
      </c>
      <c r="D25" s="24"/>
    </row>
    <row r="26" ht="18.75" customHeight="1" spans="1:4">
      <c r="A26" s="165" t="s">
        <v>26</v>
      </c>
      <c r="B26" s="24"/>
      <c r="C26" s="163" t="s">
        <v>35</v>
      </c>
      <c r="D26" s="24">
        <v>473653.44</v>
      </c>
    </row>
    <row r="27" ht="18.75" customHeight="1" spans="1:4">
      <c r="A27" s="165" t="s">
        <v>26</v>
      </c>
      <c r="B27" s="24"/>
      <c r="C27" s="163" t="s">
        <v>36</v>
      </c>
      <c r="D27" s="24"/>
    </row>
    <row r="28" ht="18.75" customHeight="1" spans="1:4">
      <c r="A28" s="165" t="s">
        <v>26</v>
      </c>
      <c r="B28" s="24"/>
      <c r="C28" s="163" t="s">
        <v>37</v>
      </c>
      <c r="D28" s="24"/>
    </row>
    <row r="29" ht="18.75" customHeight="1" spans="1:4">
      <c r="A29" s="165" t="s">
        <v>26</v>
      </c>
      <c r="B29" s="24"/>
      <c r="C29" s="163" t="s">
        <v>38</v>
      </c>
      <c r="D29" s="24"/>
    </row>
    <row r="30" ht="18.75" customHeight="1" spans="1:4">
      <c r="A30" s="165" t="s">
        <v>26</v>
      </c>
      <c r="B30" s="24"/>
      <c r="C30" s="163" t="s">
        <v>39</v>
      </c>
      <c r="D30" s="24"/>
    </row>
    <row r="31" ht="18.75" customHeight="1" spans="1:4">
      <c r="A31" s="166" t="s">
        <v>26</v>
      </c>
      <c r="B31" s="24"/>
      <c r="C31" s="164" t="s">
        <v>40</v>
      </c>
      <c r="D31" s="24"/>
    </row>
    <row r="32" ht="18.75" customHeight="1" spans="1:4">
      <c r="A32" s="166" t="s">
        <v>26</v>
      </c>
      <c r="B32" s="24"/>
      <c r="C32" s="164" t="s">
        <v>41</v>
      </c>
      <c r="D32" s="24"/>
    </row>
    <row r="33" ht="18.75" customHeight="1" spans="1:4">
      <c r="A33" s="166" t="s">
        <v>26</v>
      </c>
      <c r="B33" s="24"/>
      <c r="C33" s="164" t="s">
        <v>42</v>
      </c>
      <c r="D33" s="24"/>
    </row>
    <row r="34" ht="18.75" customHeight="1" spans="1:4">
      <c r="A34" s="203" t="s">
        <v>43</v>
      </c>
      <c r="B34" s="167">
        <f>SUM(B8:B12)</f>
        <v>8182863.71</v>
      </c>
      <c r="C34" s="204" t="s">
        <v>44</v>
      </c>
      <c r="D34" s="167">
        <v>8182863.71</v>
      </c>
    </row>
    <row r="35" ht="18.75" customHeight="1" spans="1:4">
      <c r="A35" s="205" t="s">
        <v>45</v>
      </c>
      <c r="B35" s="24"/>
      <c r="C35" s="129" t="s">
        <v>46</v>
      </c>
      <c r="D35" s="24">
        <v>0</v>
      </c>
    </row>
    <row r="36" ht="18.75" customHeight="1" spans="1:4">
      <c r="A36" s="205" t="s">
        <v>47</v>
      </c>
      <c r="B36" s="24"/>
      <c r="C36" s="129" t="s">
        <v>47</v>
      </c>
      <c r="D36" s="24"/>
    </row>
    <row r="37" ht="18.75" customHeight="1" spans="1:4">
      <c r="A37" s="205" t="s">
        <v>48</v>
      </c>
      <c r="B37" s="24"/>
      <c r="C37" s="129" t="s">
        <v>49</v>
      </c>
      <c r="D37" s="24">
        <v>0</v>
      </c>
    </row>
    <row r="38" ht="18.75" customHeight="1" spans="1:4">
      <c r="A38" s="206" t="s">
        <v>50</v>
      </c>
      <c r="B38" s="167">
        <f t="shared" ref="B38:D38" si="1">B34+B35</f>
        <v>8182863.71</v>
      </c>
      <c r="C38" s="204" t="s">
        <v>51</v>
      </c>
      <c r="D38" s="167">
        <f t="shared" si="1"/>
        <v>8182863.71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9583333333333" right="0.389583333333333" top="0.509722222222222" bottom="0.509722222222222" header="0.309722222222222" footer="0.309722222222222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1"/>
  <sheetViews>
    <sheetView showZeros="0" tabSelected="1" workbookViewId="0">
      <pane ySplit="1" topLeftCell="A2" activePane="bottomLeft" state="frozen"/>
      <selection/>
      <selection pane="bottomLeft" activeCell="D26" sqref="D26"/>
    </sheetView>
  </sheetViews>
  <sheetFormatPr defaultColWidth="9.14285714285714" defaultRowHeight="14.25" customHeight="1" outlineLevelCol="5"/>
  <cols>
    <col min="1" max="1" width="32.1428571428571" customWidth="1"/>
    <col min="2" max="2" width="16.857142857142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8">
        <v>1</v>
      </c>
      <c r="B2" s="99">
        <v>0</v>
      </c>
      <c r="C2" s="98">
        <v>1</v>
      </c>
      <c r="D2" s="100"/>
      <c r="E2" s="100"/>
      <c r="F2" s="39" t="s">
        <v>472</v>
      </c>
    </row>
    <row r="3" ht="32.25" customHeight="1" spans="1:6">
      <c r="A3" s="101" t="str">
        <f>"2025"&amp;"年部门政府性基金预算支出预算表"</f>
        <v>2025年部门政府性基金预算支出预算表</v>
      </c>
      <c r="B3" s="102" t="s">
        <v>473</v>
      </c>
      <c r="C3" s="103"/>
      <c r="D3" s="104"/>
      <c r="E3" s="104"/>
      <c r="F3" s="104"/>
    </row>
    <row r="4" ht="18.75" customHeight="1" spans="1:6">
      <c r="A4" s="8" t="str">
        <f>"单位名称："&amp;"耿马傣族佤族自治县种植业发展服务中心"</f>
        <v>单位名称：耿马傣族佤族自治县种植业发展服务中心</v>
      </c>
      <c r="B4" s="8" t="s">
        <v>474</v>
      </c>
      <c r="C4" s="98"/>
      <c r="D4" s="100"/>
      <c r="E4" s="100"/>
      <c r="F4" s="39" t="s">
        <v>1</v>
      </c>
    </row>
    <row r="5" ht="18.75" customHeight="1" spans="1:6">
      <c r="A5" s="105" t="s">
        <v>187</v>
      </c>
      <c r="B5" s="106" t="s">
        <v>72</v>
      </c>
      <c r="C5" s="107" t="s">
        <v>73</v>
      </c>
      <c r="D5" s="14" t="s">
        <v>475</v>
      </c>
      <c r="E5" s="14"/>
      <c r="F5" s="15"/>
    </row>
    <row r="6" ht="18.75" customHeight="1" spans="1:6">
      <c r="A6" s="108"/>
      <c r="B6" s="109"/>
      <c r="C6" s="95"/>
      <c r="D6" s="94" t="s">
        <v>55</v>
      </c>
      <c r="E6" s="94" t="s">
        <v>74</v>
      </c>
      <c r="F6" s="94" t="s">
        <v>75</v>
      </c>
    </row>
    <row r="7" ht="18.75" customHeight="1" spans="1:6">
      <c r="A7" s="108">
        <v>1</v>
      </c>
      <c r="B7" s="110" t="s">
        <v>154</v>
      </c>
      <c r="C7" s="95">
        <v>3</v>
      </c>
      <c r="D7" s="94">
        <v>4</v>
      </c>
      <c r="E7" s="94">
        <v>5</v>
      </c>
      <c r="F7" s="94">
        <v>6</v>
      </c>
    </row>
    <row r="8" ht="18.75" customHeight="1" spans="1:6">
      <c r="A8" s="111"/>
      <c r="B8" s="82"/>
      <c r="C8" s="82"/>
      <c r="D8" s="24"/>
      <c r="E8" s="24"/>
      <c r="F8" s="24"/>
    </row>
    <row r="9" ht="18.75" customHeight="1" spans="1:6">
      <c r="A9" s="111"/>
      <c r="B9" s="82"/>
      <c r="C9" s="82"/>
      <c r="D9" s="24"/>
      <c r="E9" s="24"/>
      <c r="F9" s="24"/>
    </row>
    <row r="10" ht="18.75" customHeight="1" spans="1:6">
      <c r="A10" s="112" t="s">
        <v>112</v>
      </c>
      <c r="B10" s="113" t="s">
        <v>112</v>
      </c>
      <c r="C10" s="114" t="s">
        <v>112</v>
      </c>
      <c r="D10" s="24"/>
      <c r="E10" s="24"/>
      <c r="F10" s="24"/>
    </row>
    <row r="11" customHeight="1" spans="1:1">
      <c r="A11" t="s">
        <v>476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89583333333333" right="0.389583333333333" top="0.579861111111111" bottom="0.579861111111111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0"/>
      <c r="B2" s="30"/>
      <c r="C2" s="30"/>
      <c r="D2" s="30"/>
      <c r="E2" s="30"/>
      <c r="F2" s="30"/>
      <c r="G2" s="30"/>
      <c r="H2" s="30"/>
      <c r="I2" s="30"/>
      <c r="J2" s="30"/>
      <c r="O2" s="38"/>
      <c r="P2" s="38"/>
      <c r="Q2" s="39" t="s">
        <v>477</v>
      </c>
    </row>
    <row r="3" ht="35.25" customHeight="1" spans="1:17">
      <c r="A3" s="58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1"/>
      <c r="L3" s="7"/>
      <c r="M3" s="7"/>
      <c r="N3" s="7"/>
      <c r="O3" s="51"/>
      <c r="P3" s="51"/>
      <c r="Q3" s="7"/>
    </row>
    <row r="4" ht="18.75" customHeight="1" spans="1:17">
      <c r="A4" s="41" t="str">
        <f>"单位名称："&amp;"耿马傣族佤族自治县种植业发展服务中心"</f>
        <v>单位名称：耿马傣族佤族自治县种植业发展服务中心</v>
      </c>
      <c r="B4" s="93"/>
      <c r="C4" s="93"/>
      <c r="D4" s="93"/>
      <c r="E4" s="93"/>
      <c r="F4" s="93"/>
      <c r="G4" s="93"/>
      <c r="H4" s="93"/>
      <c r="I4" s="93"/>
      <c r="J4" s="93"/>
      <c r="O4" s="63"/>
      <c r="P4" s="63"/>
      <c r="Q4" s="39" t="s">
        <v>174</v>
      </c>
    </row>
    <row r="5" ht="18.75" customHeight="1" spans="1:17">
      <c r="A5" s="12" t="s">
        <v>478</v>
      </c>
      <c r="B5" s="72" t="s">
        <v>479</v>
      </c>
      <c r="C5" s="72" t="s">
        <v>480</v>
      </c>
      <c r="D5" s="72" t="s">
        <v>481</v>
      </c>
      <c r="E5" s="72" t="s">
        <v>482</v>
      </c>
      <c r="F5" s="72" t="s">
        <v>483</v>
      </c>
      <c r="G5" s="44" t="s">
        <v>194</v>
      </c>
      <c r="H5" s="44"/>
      <c r="I5" s="44"/>
      <c r="J5" s="44"/>
      <c r="K5" s="74"/>
      <c r="L5" s="44"/>
      <c r="M5" s="44"/>
      <c r="N5" s="44"/>
      <c r="O5" s="64"/>
      <c r="P5" s="74"/>
      <c r="Q5" s="45"/>
    </row>
    <row r="6" ht="18.75" customHeight="1" spans="1:17">
      <c r="A6" s="17"/>
      <c r="B6" s="75"/>
      <c r="C6" s="75"/>
      <c r="D6" s="75"/>
      <c r="E6" s="75"/>
      <c r="F6" s="75"/>
      <c r="G6" s="75" t="s">
        <v>55</v>
      </c>
      <c r="H6" s="75" t="s">
        <v>58</v>
      </c>
      <c r="I6" s="75" t="s">
        <v>484</v>
      </c>
      <c r="J6" s="75" t="s">
        <v>485</v>
      </c>
      <c r="K6" s="76" t="s">
        <v>486</v>
      </c>
      <c r="L6" s="89" t="s">
        <v>77</v>
      </c>
      <c r="M6" s="89"/>
      <c r="N6" s="89"/>
      <c r="O6" s="90"/>
      <c r="P6" s="91"/>
      <c r="Q6" s="77"/>
    </row>
    <row r="7" ht="30" customHeight="1" spans="1:17">
      <c r="A7" s="19"/>
      <c r="B7" s="77"/>
      <c r="C7" s="77"/>
      <c r="D7" s="77"/>
      <c r="E7" s="77"/>
      <c r="F7" s="77"/>
      <c r="G7" s="77"/>
      <c r="H7" s="77" t="s">
        <v>57</v>
      </c>
      <c r="I7" s="77"/>
      <c r="J7" s="77"/>
      <c r="K7" s="78"/>
      <c r="L7" s="77" t="s">
        <v>57</v>
      </c>
      <c r="M7" s="77" t="s">
        <v>64</v>
      </c>
      <c r="N7" s="77" t="s">
        <v>202</v>
      </c>
      <c r="O7" s="92" t="s">
        <v>66</v>
      </c>
      <c r="P7" s="78" t="s">
        <v>67</v>
      </c>
      <c r="Q7" s="77" t="s">
        <v>68</v>
      </c>
    </row>
    <row r="8" ht="18.75" customHeight="1" spans="1:17">
      <c r="A8" s="33">
        <v>1</v>
      </c>
      <c r="B8" s="94">
        <v>2</v>
      </c>
      <c r="C8" s="94">
        <v>3</v>
      </c>
      <c r="D8" s="94">
        <v>4</v>
      </c>
      <c r="E8" s="94">
        <v>5</v>
      </c>
      <c r="F8" s="94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  <c r="L8" s="95">
        <v>12</v>
      </c>
      <c r="M8" s="95">
        <v>13</v>
      </c>
      <c r="N8" s="95">
        <v>14</v>
      </c>
      <c r="O8" s="95">
        <v>15</v>
      </c>
      <c r="P8" s="95">
        <v>16</v>
      </c>
      <c r="Q8" s="95">
        <v>17</v>
      </c>
    </row>
    <row r="9" ht="18.75" customHeight="1" spans="1:17">
      <c r="A9" s="80" t="s">
        <v>70</v>
      </c>
      <c r="B9" s="81"/>
      <c r="C9" s="81"/>
      <c r="D9" s="81"/>
      <c r="E9" s="96"/>
      <c r="F9" s="24">
        <v>1700</v>
      </c>
      <c r="G9" s="24">
        <v>34700</v>
      </c>
      <c r="H9" s="24">
        <v>34700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0" t="str">
        <f>""&amp;"一般公用经费"</f>
        <v>一般公用经费</v>
      </c>
      <c r="B10" s="81" t="s">
        <v>487</v>
      </c>
      <c r="C10" s="81" t="s">
        <v>488</v>
      </c>
      <c r="D10" s="81" t="s">
        <v>357</v>
      </c>
      <c r="E10" s="97">
        <v>1</v>
      </c>
      <c r="F10" s="24">
        <v>1700</v>
      </c>
      <c r="G10" s="24">
        <v>1700</v>
      </c>
      <c r="H10" s="24">
        <v>1700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0" t="str">
        <f t="shared" ref="A11:A12" si="0">""&amp;"公务用车运行维护费（公用经费）"</f>
        <v>公务用车运行维护费（公用经费）</v>
      </c>
      <c r="B11" s="81" t="s">
        <v>489</v>
      </c>
      <c r="C11" s="81" t="s">
        <v>490</v>
      </c>
      <c r="D11" s="81" t="s">
        <v>357</v>
      </c>
      <c r="E11" s="97">
        <v>1</v>
      </c>
      <c r="F11" s="24"/>
      <c r="G11" s="24">
        <v>16000</v>
      </c>
      <c r="H11" s="24">
        <v>16000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80" t="str">
        <f t="shared" si="0"/>
        <v>公务用车运行维护费（公用经费）</v>
      </c>
      <c r="B12" s="81" t="s">
        <v>491</v>
      </c>
      <c r="C12" s="81" t="s">
        <v>492</v>
      </c>
      <c r="D12" s="81" t="s">
        <v>357</v>
      </c>
      <c r="E12" s="97">
        <v>1</v>
      </c>
      <c r="F12" s="24"/>
      <c r="G12" s="24">
        <v>7000</v>
      </c>
      <c r="H12" s="24">
        <v>7000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80" t="str">
        <f>""&amp;"2025年开展农业项目工作经费"</f>
        <v>2025年开展农业项目工作经费</v>
      </c>
      <c r="B13" s="81" t="s">
        <v>300</v>
      </c>
      <c r="C13" s="81" t="s">
        <v>493</v>
      </c>
      <c r="D13" s="81" t="s">
        <v>357</v>
      </c>
      <c r="E13" s="97">
        <v>1</v>
      </c>
      <c r="F13" s="24"/>
      <c r="G13" s="24">
        <v>10000</v>
      </c>
      <c r="H13" s="24">
        <v>10000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83" t="s">
        <v>112</v>
      </c>
      <c r="B14" s="84"/>
      <c r="C14" s="84"/>
      <c r="D14" s="84"/>
      <c r="E14" s="96"/>
      <c r="F14" s="24">
        <v>1700</v>
      </c>
      <c r="G14" s="24">
        <v>34700</v>
      </c>
      <c r="H14" s="24">
        <v>34700</v>
      </c>
      <c r="I14" s="24"/>
      <c r="J14" s="24"/>
      <c r="K14" s="24"/>
      <c r="L14" s="24"/>
      <c r="M14" s="24"/>
      <c r="N14" s="24"/>
      <c r="O14" s="24"/>
      <c r="P14" s="24"/>
      <c r="Q14" s="24"/>
    </row>
  </sheetData>
  <mergeCells count="16">
    <mergeCell ref="A3:Q3"/>
    <mergeCell ref="A4:F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2"/>
  <sheetViews>
    <sheetView showZeros="0" topLeftCell="B1" workbookViewId="0">
      <pane ySplit="1" topLeftCell="A2" activePane="bottomLeft" state="frozen"/>
      <selection/>
      <selection pane="bottomLeft" activeCell="B12" sqref="B12"/>
    </sheetView>
  </sheetViews>
  <sheetFormatPr defaultColWidth="9.14285714285714" defaultRowHeight="14.25" customHeight="1"/>
  <cols>
    <col min="1" max="1" width="31.4285714285714" customWidth="1"/>
    <col min="2" max="3" width="21.857142857142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2"/>
      <c r="B2" s="62"/>
      <c r="C2" s="67"/>
      <c r="D2" s="62"/>
      <c r="E2" s="62"/>
      <c r="F2" s="62"/>
      <c r="G2" s="62"/>
      <c r="H2" s="68"/>
      <c r="I2" s="62"/>
      <c r="J2" s="62"/>
      <c r="K2" s="62"/>
      <c r="L2" s="38"/>
      <c r="M2" s="86"/>
      <c r="N2" s="87" t="s">
        <v>494</v>
      </c>
    </row>
    <row r="3" ht="34.5" customHeight="1" spans="1:14">
      <c r="A3" s="40" t="str">
        <f>"2025"&amp;"年部门政府购买服务预算表"</f>
        <v>2025年部门政府购买服务预算表</v>
      </c>
      <c r="B3" s="69"/>
      <c r="C3" s="51"/>
      <c r="D3" s="69"/>
      <c r="E3" s="69"/>
      <c r="F3" s="69"/>
      <c r="G3" s="69"/>
      <c r="H3" s="70"/>
      <c r="I3" s="69"/>
      <c r="J3" s="69"/>
      <c r="K3" s="69"/>
      <c r="L3" s="51"/>
      <c r="M3" s="70"/>
      <c r="N3" s="69"/>
    </row>
    <row r="4" ht="18.75" customHeight="1" spans="1:14">
      <c r="A4" s="59" t="str">
        <f>"单位名称："&amp;"耿马傣族佤族自治县种植业发展服务中心"</f>
        <v>单位名称：耿马傣族佤族自治县种植业发展服务中心</v>
      </c>
      <c r="B4" s="60"/>
      <c r="C4" s="71"/>
      <c r="D4" s="60"/>
      <c r="E4" s="60"/>
      <c r="F4" s="60"/>
      <c r="G4" s="60"/>
      <c r="H4" s="68"/>
      <c r="I4" s="62"/>
      <c r="J4" s="62"/>
      <c r="K4" s="62"/>
      <c r="L4" s="63"/>
      <c r="M4" s="88"/>
      <c r="N4" s="87" t="s">
        <v>174</v>
      </c>
    </row>
    <row r="5" ht="18.75" customHeight="1" spans="1:14">
      <c r="A5" s="12" t="s">
        <v>478</v>
      </c>
      <c r="B5" s="72" t="s">
        <v>495</v>
      </c>
      <c r="C5" s="73" t="s">
        <v>496</v>
      </c>
      <c r="D5" s="44" t="s">
        <v>194</v>
      </c>
      <c r="E5" s="44"/>
      <c r="F5" s="44"/>
      <c r="G5" s="44"/>
      <c r="H5" s="74"/>
      <c r="I5" s="44"/>
      <c r="J5" s="44"/>
      <c r="K5" s="44"/>
      <c r="L5" s="64"/>
      <c r="M5" s="74"/>
      <c r="N5" s="45"/>
    </row>
    <row r="6" ht="18.75" customHeight="1" spans="1:14">
      <c r="A6" s="17"/>
      <c r="B6" s="75"/>
      <c r="C6" s="76"/>
      <c r="D6" s="75" t="s">
        <v>55</v>
      </c>
      <c r="E6" s="75" t="s">
        <v>58</v>
      </c>
      <c r="F6" s="75" t="s">
        <v>484</v>
      </c>
      <c r="G6" s="75" t="s">
        <v>485</v>
      </c>
      <c r="H6" s="76" t="s">
        <v>486</v>
      </c>
      <c r="I6" s="89" t="s">
        <v>77</v>
      </c>
      <c r="J6" s="89"/>
      <c r="K6" s="89"/>
      <c r="L6" s="90"/>
      <c r="M6" s="91"/>
      <c r="N6" s="77"/>
    </row>
    <row r="7" ht="26.25" customHeight="1" spans="1:14">
      <c r="A7" s="19"/>
      <c r="B7" s="77"/>
      <c r="C7" s="78"/>
      <c r="D7" s="77"/>
      <c r="E7" s="77"/>
      <c r="F7" s="77"/>
      <c r="G7" s="77"/>
      <c r="H7" s="78"/>
      <c r="I7" s="77" t="s">
        <v>57</v>
      </c>
      <c r="J7" s="77" t="s">
        <v>64</v>
      </c>
      <c r="K7" s="77" t="s">
        <v>202</v>
      </c>
      <c r="L7" s="92" t="s">
        <v>66</v>
      </c>
      <c r="M7" s="78" t="s">
        <v>67</v>
      </c>
      <c r="N7" s="77" t="s">
        <v>68</v>
      </c>
    </row>
    <row r="8" ht="18.75" customHeight="1" spans="1:14">
      <c r="A8" s="79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</row>
    <row r="9" ht="18.75" customHeight="1" spans="1:14">
      <c r="A9" s="80"/>
      <c r="B9" s="81"/>
      <c r="C9" s="82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0"/>
      <c r="B10" s="81"/>
      <c r="C10" s="82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3" t="s">
        <v>112</v>
      </c>
      <c r="B11" s="84"/>
      <c r="C11" s="85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2:2">
      <c r="B12" t="s">
        <v>476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0"/>
      <c r="B2" s="30"/>
      <c r="C2" s="30"/>
      <c r="D2" s="57"/>
      <c r="G2" s="38"/>
      <c r="H2" s="38"/>
      <c r="I2" s="38" t="s">
        <v>497</v>
      </c>
    </row>
    <row r="3" ht="27.75" customHeight="1" spans="1:9">
      <c r="A3" s="58" t="str">
        <f>"2025"&amp;"年县对下转移支付预算表"</f>
        <v>2025年县对下转移支付预算表</v>
      </c>
      <c r="B3" s="7"/>
      <c r="C3" s="7"/>
      <c r="D3" s="7"/>
      <c r="E3" s="7"/>
      <c r="F3" s="7"/>
      <c r="G3" s="51"/>
      <c r="H3" s="51"/>
      <c r="I3" s="7"/>
    </row>
    <row r="4" ht="18.75" customHeight="1" spans="1:9">
      <c r="A4" s="59" t="str">
        <f>"单位名称："&amp;"耿马傣族佤族自治县种植业发展服务中心"</f>
        <v>单位名称：耿马傣族佤族自治县种植业发展服务中心</v>
      </c>
      <c r="B4" s="60"/>
      <c r="C4" s="60"/>
      <c r="D4" s="61"/>
      <c r="E4" s="62"/>
      <c r="G4" s="63"/>
      <c r="H4" s="63"/>
      <c r="I4" s="38" t="s">
        <v>174</v>
      </c>
    </row>
    <row r="5" ht="18.75" customHeight="1" spans="1:9">
      <c r="A5" s="31" t="s">
        <v>498</v>
      </c>
      <c r="B5" s="13" t="s">
        <v>194</v>
      </c>
      <c r="C5" s="14"/>
      <c r="D5" s="14"/>
      <c r="E5" s="13" t="s">
        <v>499</v>
      </c>
      <c r="F5" s="14"/>
      <c r="G5" s="64"/>
      <c r="H5" s="64"/>
      <c r="I5" s="15"/>
    </row>
    <row r="6" ht="18.75" customHeight="1" spans="1:9">
      <c r="A6" s="33"/>
      <c r="B6" s="32" t="s">
        <v>55</v>
      </c>
      <c r="C6" s="12" t="s">
        <v>58</v>
      </c>
      <c r="D6" s="65" t="s">
        <v>500</v>
      </c>
      <c r="E6" s="66" t="s">
        <v>501</v>
      </c>
      <c r="F6" s="66" t="s">
        <v>501</v>
      </c>
      <c r="G6" s="66" t="s">
        <v>501</v>
      </c>
      <c r="H6" s="66" t="s">
        <v>501</v>
      </c>
      <c r="I6" s="66" t="s">
        <v>501</v>
      </c>
    </row>
    <row r="7" ht="18.75" customHeight="1" spans="1:9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</row>
    <row r="8" ht="18.75" customHeight="1" spans="1:9">
      <c r="A8" s="34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4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476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285714285714" customWidth="1"/>
    <col min="10" max="10" width="18.857142857142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8" t="s">
        <v>502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1"/>
      <c r="G3" s="7"/>
      <c r="H3" s="51"/>
      <c r="I3" s="51"/>
      <c r="J3" s="7"/>
    </row>
    <row r="4" ht="18.75" customHeight="1" spans="1:8">
      <c r="A4" s="8" t="str">
        <f>"单位名称："&amp;"耿马傣族佤族自治县种植业发展服务中心"</f>
        <v>单位名称：耿马傣族佤族自治县种植业发展服务中心</v>
      </c>
      <c r="B4" s="4"/>
      <c r="C4" s="4"/>
      <c r="D4" s="4"/>
      <c r="E4" s="4"/>
      <c r="F4" s="52"/>
      <c r="G4" s="4"/>
      <c r="H4" s="52"/>
    </row>
    <row r="5" ht="18.75" customHeight="1" spans="1:10">
      <c r="A5" s="46" t="s">
        <v>341</v>
      </c>
      <c r="B5" s="46" t="s">
        <v>342</v>
      </c>
      <c r="C5" s="46" t="s">
        <v>343</v>
      </c>
      <c r="D5" s="46" t="s">
        <v>344</v>
      </c>
      <c r="E5" s="46" t="s">
        <v>345</v>
      </c>
      <c r="F5" s="53" t="s">
        <v>346</v>
      </c>
      <c r="G5" s="46" t="s">
        <v>347</v>
      </c>
      <c r="H5" s="53" t="s">
        <v>348</v>
      </c>
      <c r="I5" s="53" t="s">
        <v>349</v>
      </c>
      <c r="J5" s="46" t="s">
        <v>350</v>
      </c>
    </row>
    <row r="6" ht="18.75" customHeight="1" spans="1:10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53">
        <v>6</v>
      </c>
      <c r="G6" s="46">
        <v>7</v>
      </c>
      <c r="H6" s="53">
        <v>8</v>
      </c>
      <c r="I6" s="53">
        <v>9</v>
      </c>
      <c r="J6" s="46">
        <v>10</v>
      </c>
    </row>
    <row r="7" ht="18.75" customHeight="1" spans="1:10">
      <c r="A7" s="22"/>
      <c r="B7" s="47"/>
      <c r="C7" s="47"/>
      <c r="D7" s="47"/>
      <c r="E7" s="54"/>
      <c r="F7" s="55"/>
      <c r="G7" s="54"/>
      <c r="H7" s="55"/>
      <c r="I7" s="55"/>
      <c r="J7" s="54"/>
    </row>
    <row r="8" ht="18.75" customHeight="1" spans="1:10">
      <c r="A8" s="22"/>
      <c r="B8" s="22"/>
      <c r="C8" s="22"/>
      <c r="D8" s="22"/>
      <c r="E8" s="22"/>
      <c r="F8" s="56"/>
      <c r="G8" s="22"/>
      <c r="H8" s="22"/>
      <c r="I8" s="22"/>
      <c r="J8" s="22"/>
    </row>
    <row r="9" customHeight="1" spans="1:1">
      <c r="A9" t="s">
        <v>476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571428571429" customWidth="1"/>
    <col min="4" max="4" width="23.5714285714286" customWidth="1"/>
    <col min="5" max="5" width="17.8571428571429" customWidth="1"/>
    <col min="6" max="6" width="23.5714285714286" customWidth="1"/>
    <col min="7" max="7" width="25.1428571428571" customWidth="1"/>
    <col min="8" max="8" width="18.857142857142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39" t="s">
        <v>503</v>
      </c>
    </row>
    <row r="3" ht="34.5" customHeight="1" spans="1:8">
      <c r="A3" s="40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1" t="str">
        <f>"单位名称："&amp;"耿马傣族佤族自治县种植业发展服务中心"</f>
        <v>单位名称：耿马傣族佤族自治县种植业发展服务中心</v>
      </c>
      <c r="B4" s="9"/>
      <c r="C4" s="4"/>
      <c r="H4" s="42" t="s">
        <v>174</v>
      </c>
    </row>
    <row r="5" ht="18.75" customHeight="1" spans="1:8">
      <c r="A5" s="12" t="s">
        <v>187</v>
      </c>
      <c r="B5" s="12" t="s">
        <v>504</v>
      </c>
      <c r="C5" s="12" t="s">
        <v>505</v>
      </c>
      <c r="D5" s="12" t="s">
        <v>506</v>
      </c>
      <c r="E5" s="12" t="s">
        <v>507</v>
      </c>
      <c r="F5" s="43" t="s">
        <v>508</v>
      </c>
      <c r="G5" s="44"/>
      <c r="H5" s="45"/>
    </row>
    <row r="6" ht="18.75" customHeight="1" spans="1:8">
      <c r="A6" s="19"/>
      <c r="B6" s="19"/>
      <c r="C6" s="19"/>
      <c r="D6" s="19"/>
      <c r="E6" s="19"/>
      <c r="F6" s="46" t="s">
        <v>482</v>
      </c>
      <c r="G6" s="46" t="s">
        <v>509</v>
      </c>
      <c r="H6" s="46" t="s">
        <v>510</v>
      </c>
    </row>
    <row r="7" ht="18.75" customHeight="1" spans="1:8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</row>
    <row r="8" ht="18.75" customHeight="1" spans="1:8">
      <c r="A8" s="47"/>
      <c r="B8" s="47"/>
      <c r="C8" s="34"/>
      <c r="D8" s="34"/>
      <c r="E8" s="34"/>
      <c r="F8" s="48"/>
      <c r="G8" s="24"/>
      <c r="H8" s="24"/>
    </row>
    <row r="9" ht="18.75" customHeight="1" spans="1:8">
      <c r="A9" s="26" t="s">
        <v>55</v>
      </c>
      <c r="B9" s="49"/>
      <c r="C9" s="49"/>
      <c r="D9" s="49"/>
      <c r="E9" s="50"/>
      <c r="F9" s="48"/>
      <c r="G9" s="24"/>
      <c r="H9" s="24"/>
    </row>
    <row r="10" customHeight="1" spans="1:1">
      <c r="A10" t="s">
        <v>476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59722222222222" right="0.1" top="0.259722222222222" bottom="0.259722222222222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13.4285714285714" customWidth="1"/>
    <col min="2" max="2" width="43.8571428571429" customWidth="1"/>
    <col min="3" max="3" width="23.8571428571429" customWidth="1"/>
    <col min="4" max="4" width="11.1428571428571" customWidth="1"/>
    <col min="5" max="5" width="33.1428571428571" customWidth="1"/>
    <col min="6" max="6" width="9.85714285714286" customWidth="1"/>
    <col min="7" max="7" width="17.7142857142857" customWidth="1"/>
    <col min="8" max="11" width="15.4285714285714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29"/>
      <c r="E2" s="29"/>
      <c r="F2" s="29"/>
      <c r="G2" s="29"/>
      <c r="H2" s="30"/>
      <c r="I2" s="30"/>
      <c r="J2" s="30"/>
      <c r="K2" s="38" t="s">
        <v>511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"单位名称："&amp;"耿马傣族佤族自治县种植业发展服务中心"</f>
        <v>单位名称：耿马傣族佤族自治县种植业发展服务中心</v>
      </c>
      <c r="B4" s="9"/>
      <c r="C4" s="9"/>
      <c r="D4" s="9"/>
      <c r="E4" s="9"/>
      <c r="F4" s="9"/>
      <c r="G4" s="9"/>
      <c r="H4" s="10"/>
      <c r="I4" s="10"/>
      <c r="J4" s="10"/>
      <c r="K4" s="5" t="s">
        <v>174</v>
      </c>
    </row>
    <row r="5" ht="18.75" customHeight="1" spans="1:11">
      <c r="A5" s="11" t="s">
        <v>277</v>
      </c>
      <c r="B5" s="11" t="s">
        <v>189</v>
      </c>
      <c r="C5" s="11" t="s">
        <v>278</v>
      </c>
      <c r="D5" s="12" t="s">
        <v>190</v>
      </c>
      <c r="E5" s="12" t="s">
        <v>191</v>
      </c>
      <c r="F5" s="12" t="s">
        <v>279</v>
      </c>
      <c r="G5" s="12" t="s">
        <v>280</v>
      </c>
      <c r="H5" s="31" t="s">
        <v>55</v>
      </c>
      <c r="I5" s="13" t="s">
        <v>512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2"/>
      <c r="I6" s="12" t="s">
        <v>58</v>
      </c>
      <c r="J6" s="12" t="s">
        <v>59</v>
      </c>
      <c r="K6" s="12" t="s">
        <v>60</v>
      </c>
    </row>
    <row r="7" ht="18.75" customHeight="1" spans="1:11">
      <c r="A7" s="18"/>
      <c r="B7" s="18"/>
      <c r="C7" s="18"/>
      <c r="D7" s="19"/>
      <c r="E7" s="19"/>
      <c r="F7" s="19"/>
      <c r="G7" s="19"/>
      <c r="H7" s="33"/>
      <c r="I7" s="19" t="s">
        <v>57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4"/>
      <c r="B9" s="22"/>
      <c r="C9" s="34"/>
      <c r="D9" s="34"/>
      <c r="E9" s="34"/>
      <c r="F9" s="34"/>
      <c r="G9" s="34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5" t="s">
        <v>112</v>
      </c>
      <c r="B11" s="36"/>
      <c r="C11" s="36"/>
      <c r="D11" s="36"/>
      <c r="E11" s="36"/>
      <c r="F11" s="36"/>
      <c r="G11" s="37"/>
      <c r="H11" s="24"/>
      <c r="I11" s="24"/>
      <c r="J11" s="24"/>
      <c r="K11" s="24"/>
    </row>
    <row r="12" customHeight="1" spans="1:1">
      <c r="A12" t="s">
        <v>476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57142857142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513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"单位名称："&amp;"耿马傣族佤族自治县种植业发展服务中心"</f>
        <v>单位名称：耿马傣族佤族自治县种植业发展服务中心</v>
      </c>
      <c r="B4" s="9"/>
      <c r="C4" s="9"/>
      <c r="D4" s="9"/>
      <c r="E4" s="10"/>
      <c r="F4" s="10"/>
      <c r="G4" s="5" t="s">
        <v>174</v>
      </c>
    </row>
    <row r="5" ht="18.75" customHeight="1" spans="1:7">
      <c r="A5" s="11" t="s">
        <v>278</v>
      </c>
      <c r="B5" s="11" t="s">
        <v>277</v>
      </c>
      <c r="C5" s="11" t="s">
        <v>189</v>
      </c>
      <c r="D5" s="12" t="s">
        <v>514</v>
      </c>
      <c r="E5" s="13" t="s">
        <v>58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57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70</v>
      </c>
      <c r="B9" s="23"/>
      <c r="C9" s="23"/>
      <c r="D9" s="22"/>
      <c r="E9" s="24">
        <v>356200</v>
      </c>
      <c r="F9" s="24"/>
      <c r="G9" s="24"/>
    </row>
    <row r="10" ht="18.75" customHeight="1" spans="1:7">
      <c r="A10" s="22"/>
      <c r="B10" s="22" t="s">
        <v>515</v>
      </c>
      <c r="C10" s="22" t="s">
        <v>300</v>
      </c>
      <c r="D10" s="22" t="s">
        <v>516</v>
      </c>
      <c r="E10" s="24">
        <v>30000</v>
      </c>
      <c r="F10" s="24"/>
      <c r="G10" s="24"/>
    </row>
    <row r="11" ht="18.75" customHeight="1" spans="1:7">
      <c r="A11" s="25"/>
      <c r="B11" s="22" t="s">
        <v>515</v>
      </c>
      <c r="C11" s="22" t="s">
        <v>310</v>
      </c>
      <c r="D11" s="22" t="s">
        <v>516</v>
      </c>
      <c r="E11" s="24">
        <v>320000</v>
      </c>
      <c r="F11" s="24"/>
      <c r="G11" s="24"/>
    </row>
    <row r="12" ht="18.75" customHeight="1" spans="1:7">
      <c r="A12" s="25"/>
      <c r="B12" s="22" t="s">
        <v>517</v>
      </c>
      <c r="C12" s="22" t="s">
        <v>297</v>
      </c>
      <c r="D12" s="22" t="s">
        <v>516</v>
      </c>
      <c r="E12" s="24">
        <v>6200</v>
      </c>
      <c r="F12" s="24"/>
      <c r="G12" s="24"/>
    </row>
    <row r="13" ht="18.75" customHeight="1" spans="1:7">
      <c r="A13" s="26" t="s">
        <v>55</v>
      </c>
      <c r="B13" s="27" t="s">
        <v>518</v>
      </c>
      <c r="C13" s="27"/>
      <c r="D13" s="28"/>
      <c r="E13" s="24">
        <v>356200</v>
      </c>
      <c r="F13" s="24"/>
      <c r="G13" s="24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0"/>
  <sheetViews>
    <sheetView showZeros="0" topLeftCell="E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3"/>
      <c r="O2" s="67"/>
      <c r="P2" s="67"/>
      <c r="Q2" s="67"/>
      <c r="R2" s="67"/>
      <c r="S2" s="38" t="s">
        <v>52</v>
      </c>
    </row>
    <row r="3" ht="57.75" customHeight="1" spans="1:19">
      <c r="A3" s="125" t="str">
        <f>"2025"&amp;"年部门收入预算表"</f>
        <v>2025年部门收入预算表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94"/>
      <c r="P3" s="194"/>
      <c r="Q3" s="194"/>
      <c r="R3" s="194"/>
      <c r="S3" s="194"/>
    </row>
    <row r="4" ht="18.75" customHeight="1" spans="1:19">
      <c r="A4" s="41" t="str">
        <f>"单位名称："&amp;"耿马傣族佤族自治县种植业发展服务中心"</f>
        <v>单位名称：耿马傣族佤族自治县种植业发展服务中心</v>
      </c>
      <c r="B4" s="93"/>
      <c r="C4" s="93"/>
      <c r="D4" s="93"/>
      <c r="E4" s="93"/>
      <c r="F4" s="93"/>
      <c r="G4" s="93"/>
      <c r="H4" s="93"/>
      <c r="I4" s="93"/>
      <c r="J4" s="71"/>
      <c r="K4" s="93"/>
      <c r="L4" s="93"/>
      <c r="M4" s="93"/>
      <c r="N4" s="93"/>
      <c r="O4" s="71"/>
      <c r="P4" s="71"/>
      <c r="Q4" s="71"/>
      <c r="R4" s="71"/>
      <c r="S4" s="38" t="s">
        <v>1</v>
      </c>
    </row>
    <row r="5" ht="18.75" customHeight="1" spans="1:19">
      <c r="A5" s="179" t="s">
        <v>53</v>
      </c>
      <c r="B5" s="180" t="s">
        <v>54</v>
      </c>
      <c r="C5" s="180" t="s">
        <v>55</v>
      </c>
      <c r="D5" s="181" t="s">
        <v>56</v>
      </c>
      <c r="E5" s="182"/>
      <c r="F5" s="182"/>
      <c r="G5" s="182"/>
      <c r="H5" s="182"/>
      <c r="I5" s="182"/>
      <c r="J5" s="195"/>
      <c r="K5" s="182"/>
      <c r="L5" s="182"/>
      <c r="M5" s="182"/>
      <c r="N5" s="196"/>
      <c r="O5" s="181" t="s">
        <v>45</v>
      </c>
      <c r="P5" s="181"/>
      <c r="Q5" s="181"/>
      <c r="R5" s="181"/>
      <c r="S5" s="199"/>
    </row>
    <row r="6" ht="18.75" customHeight="1" spans="1:19">
      <c r="A6" s="183"/>
      <c r="B6" s="184"/>
      <c r="C6" s="184"/>
      <c r="D6" s="185" t="s">
        <v>57</v>
      </c>
      <c r="E6" s="185" t="s">
        <v>58</v>
      </c>
      <c r="F6" s="185" t="s">
        <v>59</v>
      </c>
      <c r="G6" s="185" t="s">
        <v>60</v>
      </c>
      <c r="H6" s="185" t="s">
        <v>61</v>
      </c>
      <c r="I6" s="197" t="s">
        <v>62</v>
      </c>
      <c r="J6" s="197"/>
      <c r="K6" s="197"/>
      <c r="L6" s="197"/>
      <c r="M6" s="197"/>
      <c r="N6" s="188"/>
      <c r="O6" s="185" t="s">
        <v>57</v>
      </c>
      <c r="P6" s="185" t="s">
        <v>58</v>
      </c>
      <c r="Q6" s="185" t="s">
        <v>59</v>
      </c>
      <c r="R6" s="185" t="s">
        <v>60</v>
      </c>
      <c r="S6" s="185" t="s">
        <v>63</v>
      </c>
    </row>
    <row r="7" ht="18.75" customHeight="1" spans="1:19">
      <c r="A7" s="186"/>
      <c r="B7" s="187"/>
      <c r="C7" s="187"/>
      <c r="D7" s="188"/>
      <c r="E7" s="188"/>
      <c r="F7" s="188"/>
      <c r="G7" s="188"/>
      <c r="H7" s="188"/>
      <c r="I7" s="187" t="s">
        <v>57</v>
      </c>
      <c r="J7" s="187" t="s">
        <v>64</v>
      </c>
      <c r="K7" s="187" t="s">
        <v>65</v>
      </c>
      <c r="L7" s="187" t="s">
        <v>66</v>
      </c>
      <c r="M7" s="187" t="s">
        <v>67</v>
      </c>
      <c r="N7" s="187" t="s">
        <v>68</v>
      </c>
      <c r="O7" s="198"/>
      <c r="P7" s="198"/>
      <c r="Q7" s="198"/>
      <c r="R7" s="198"/>
      <c r="S7" s="188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89" t="s">
        <v>69</v>
      </c>
      <c r="B9" s="190" t="s">
        <v>70</v>
      </c>
      <c r="C9" s="24">
        <v>8182863.71</v>
      </c>
      <c r="D9" s="24">
        <v>8182863.71</v>
      </c>
      <c r="E9" s="24">
        <v>7685562.1</v>
      </c>
      <c r="F9" s="24"/>
      <c r="G9" s="24"/>
      <c r="H9" s="24"/>
      <c r="I9" s="24">
        <v>497301.61</v>
      </c>
      <c r="J9" s="24"/>
      <c r="K9" s="24"/>
      <c r="L9" s="24"/>
      <c r="M9" s="24"/>
      <c r="N9" s="24">
        <v>497301.61</v>
      </c>
      <c r="O9" s="24"/>
      <c r="P9" s="24"/>
      <c r="Q9" s="24"/>
      <c r="R9" s="24"/>
      <c r="S9" s="24"/>
    </row>
    <row r="10" ht="18.75" customHeight="1" spans="1:19">
      <c r="A10" s="191" t="s">
        <v>55</v>
      </c>
      <c r="B10" s="192"/>
      <c r="C10" s="24">
        <v>8182863.71</v>
      </c>
      <c r="D10" s="24">
        <v>8182863.71</v>
      </c>
      <c r="E10" s="24">
        <v>7685562.1</v>
      </c>
      <c r="F10" s="24"/>
      <c r="G10" s="24"/>
      <c r="H10" s="24"/>
      <c r="I10" s="24">
        <v>497301.61</v>
      </c>
      <c r="J10" s="24"/>
      <c r="K10" s="24"/>
      <c r="L10" s="24"/>
      <c r="M10" s="24"/>
      <c r="N10" s="24">
        <v>497301.61</v>
      </c>
      <c r="O10" s="24"/>
      <c r="P10" s="24"/>
      <c r="Q10" s="24"/>
      <c r="R10" s="24"/>
      <c r="S10" s="24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89583333333333" right="0.389583333333333" top="0.509722222222222" bottom="0.509722222222222" header="0.309722222222222" footer="0.309722222222222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32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571428571429" customWidth="1"/>
    <col min="10" max="11" width="19" customWidth="1"/>
    <col min="12" max="14" width="18.857142857142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69"/>
      <c r="E2" s="2"/>
      <c r="F2" s="2"/>
      <c r="G2" s="2"/>
      <c r="H2" s="169"/>
      <c r="I2" s="2"/>
      <c r="J2" s="169"/>
      <c r="K2" s="2"/>
      <c r="L2" s="2"/>
      <c r="M2" s="2"/>
      <c r="N2" s="2"/>
      <c r="O2" s="39" t="s">
        <v>71</v>
      </c>
    </row>
    <row r="3" ht="42" customHeight="1" spans="1:15">
      <c r="A3" s="6" t="str">
        <f>"2025"&amp;"年部门支出预算表"</f>
        <v>2025年部门支出预算表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ht="18.75" customHeight="1" spans="1:15">
      <c r="A4" s="171" t="str">
        <f>"单位名称："&amp;"耿马傣族佤族自治县种植业发展服务中心"</f>
        <v>单位名称：耿马傣族佤族自治县种植业发展服务中心</v>
      </c>
      <c r="B4" s="172"/>
      <c r="C4" s="62"/>
      <c r="D4" s="30"/>
      <c r="E4" s="62"/>
      <c r="F4" s="62"/>
      <c r="G4" s="62"/>
      <c r="H4" s="30"/>
      <c r="I4" s="62"/>
      <c r="J4" s="30"/>
      <c r="K4" s="62"/>
      <c r="L4" s="62"/>
      <c r="M4" s="177"/>
      <c r="N4" s="177"/>
      <c r="O4" s="39" t="s">
        <v>1</v>
      </c>
    </row>
    <row r="5" ht="18.75" customHeight="1" spans="1:15">
      <c r="A5" s="11" t="s">
        <v>72</v>
      </c>
      <c r="B5" s="11" t="s">
        <v>73</v>
      </c>
      <c r="C5" s="11" t="s">
        <v>55</v>
      </c>
      <c r="D5" s="13" t="s">
        <v>58</v>
      </c>
      <c r="E5" s="74" t="s">
        <v>74</v>
      </c>
      <c r="F5" s="134" t="s">
        <v>75</v>
      </c>
      <c r="G5" s="11" t="s">
        <v>59</v>
      </c>
      <c r="H5" s="11" t="s">
        <v>60</v>
      </c>
      <c r="I5" s="11" t="s">
        <v>76</v>
      </c>
      <c r="J5" s="13" t="s">
        <v>77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6" t="s">
        <v>57</v>
      </c>
      <c r="E6" s="92" t="s">
        <v>74</v>
      </c>
      <c r="F6" s="92" t="s">
        <v>75</v>
      </c>
      <c r="G6" s="19"/>
      <c r="H6" s="19"/>
      <c r="I6" s="19"/>
      <c r="J6" s="66" t="s">
        <v>57</v>
      </c>
      <c r="K6" s="46" t="s">
        <v>78</v>
      </c>
      <c r="L6" s="46" t="s">
        <v>79</v>
      </c>
      <c r="M6" s="46" t="s">
        <v>80</v>
      </c>
      <c r="N6" s="46" t="s">
        <v>81</v>
      </c>
      <c r="O6" s="46" t="s">
        <v>82</v>
      </c>
    </row>
    <row r="7" ht="18.75" customHeight="1" spans="1:15">
      <c r="A7" s="115">
        <v>1</v>
      </c>
      <c r="B7" s="115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</row>
    <row r="8" ht="18.75" customHeight="1" spans="1:15">
      <c r="A8" s="129" t="s">
        <v>83</v>
      </c>
      <c r="B8" s="158" t="s">
        <v>84</v>
      </c>
      <c r="C8" s="24">
        <v>7838.19</v>
      </c>
      <c r="D8" s="24"/>
      <c r="E8" s="24"/>
      <c r="F8" s="24"/>
      <c r="G8" s="24"/>
      <c r="H8" s="24"/>
      <c r="I8" s="24"/>
      <c r="J8" s="24">
        <v>7838.19</v>
      </c>
      <c r="K8" s="24"/>
      <c r="L8" s="24"/>
      <c r="M8" s="24">
        <v>7838.19</v>
      </c>
      <c r="N8" s="24"/>
      <c r="O8" s="24"/>
    </row>
    <row r="9" ht="18.75" customHeight="1" spans="1:15">
      <c r="A9" s="173" t="s">
        <v>85</v>
      </c>
      <c r="B9" s="174" t="str">
        <f>""&amp;"市场监督管理事务"</f>
        <v>市场监督管理事务</v>
      </c>
      <c r="C9" s="24">
        <v>7838.19</v>
      </c>
      <c r="D9" s="24"/>
      <c r="E9" s="24"/>
      <c r="F9" s="24"/>
      <c r="G9" s="24"/>
      <c r="H9" s="24"/>
      <c r="I9" s="24"/>
      <c r="J9" s="24">
        <v>7838.19</v>
      </c>
      <c r="K9" s="24"/>
      <c r="L9" s="24"/>
      <c r="M9" s="24">
        <v>7838.19</v>
      </c>
      <c r="N9" s="24"/>
      <c r="O9" s="24"/>
    </row>
    <row r="10" ht="18.75" customHeight="1" spans="1:15">
      <c r="A10" s="173" t="s">
        <v>86</v>
      </c>
      <c r="B10" s="174" t="str">
        <f>""&amp;"食品安全监管"</f>
        <v>食品安全监管</v>
      </c>
      <c r="C10" s="24">
        <v>7838.19</v>
      </c>
      <c r="D10" s="24"/>
      <c r="E10" s="24"/>
      <c r="F10" s="24"/>
      <c r="G10" s="24"/>
      <c r="H10" s="24"/>
      <c r="I10" s="24"/>
      <c r="J10" s="24">
        <v>7838.19</v>
      </c>
      <c r="K10" s="24"/>
      <c r="L10" s="24"/>
      <c r="M10" s="24">
        <v>7838.19</v>
      </c>
      <c r="N10" s="24"/>
      <c r="O10" s="24"/>
    </row>
    <row r="11" ht="18.75" customHeight="1" spans="1:15">
      <c r="A11" s="129" t="s">
        <v>87</v>
      </c>
      <c r="B11" s="158" t="s">
        <v>88</v>
      </c>
      <c r="C11" s="24">
        <v>1321273.08</v>
      </c>
      <c r="D11" s="24">
        <v>1321273.08</v>
      </c>
      <c r="E11" s="24">
        <v>1321273.08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3" t="s">
        <v>89</v>
      </c>
      <c r="B12" s="174" t="str">
        <f>""&amp;"行政事业单位养老支出"</f>
        <v>行政事业单位养老支出</v>
      </c>
      <c r="C12" s="24">
        <v>1297784.52</v>
      </c>
      <c r="D12" s="24">
        <v>1297784.52</v>
      </c>
      <c r="E12" s="24">
        <v>1297784.52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3" t="s">
        <v>90</v>
      </c>
      <c r="B13" s="174" t="str">
        <f>""&amp;"事业单位离退休"</f>
        <v>事业单位离退休</v>
      </c>
      <c r="C13" s="24">
        <v>666246.6</v>
      </c>
      <c r="D13" s="24">
        <v>666246.6</v>
      </c>
      <c r="E13" s="24">
        <v>666246.6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3" t="s">
        <v>91</v>
      </c>
      <c r="B14" s="174" t="str">
        <f>""&amp;"机关事业单位基本养老保险缴费支出"</f>
        <v>机关事业单位基本养老保险缴费支出</v>
      </c>
      <c r="C14" s="24">
        <v>631537.92</v>
      </c>
      <c r="D14" s="24">
        <v>631537.92</v>
      </c>
      <c r="E14" s="24">
        <v>631537.92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3" t="s">
        <v>92</v>
      </c>
      <c r="B15" s="174" t="str">
        <f>""&amp;"抚恤"</f>
        <v>抚恤</v>
      </c>
      <c r="C15" s="24">
        <v>23488.56</v>
      </c>
      <c r="D15" s="24">
        <v>23488.56</v>
      </c>
      <c r="E15" s="24">
        <v>23488.56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3" t="s">
        <v>93</v>
      </c>
      <c r="B16" s="174" t="str">
        <f>""&amp;"死亡抚恤"</f>
        <v>死亡抚恤</v>
      </c>
      <c r="C16" s="24">
        <v>23488.56</v>
      </c>
      <c r="D16" s="24">
        <v>23488.56</v>
      </c>
      <c r="E16" s="24">
        <v>23488.56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29" t="s">
        <v>94</v>
      </c>
      <c r="B17" s="158" t="s">
        <v>95</v>
      </c>
      <c r="C17" s="24">
        <v>303643.17</v>
      </c>
      <c r="D17" s="24">
        <v>303643.17</v>
      </c>
      <c r="E17" s="24">
        <v>303643.17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3" t="s">
        <v>96</v>
      </c>
      <c r="B18" s="174" t="str">
        <f>""&amp;"行政事业单位医疗"</f>
        <v>行政事业单位医疗</v>
      </c>
      <c r="C18" s="24">
        <v>303643.17</v>
      </c>
      <c r="D18" s="24">
        <v>303643.17</v>
      </c>
      <c r="E18" s="24">
        <v>303643.17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3" t="s">
        <v>97</v>
      </c>
      <c r="B19" s="174" t="str">
        <f>""&amp;"事业单位医疗"</f>
        <v>事业单位医疗</v>
      </c>
      <c r="C19" s="24">
        <v>280244.95</v>
      </c>
      <c r="D19" s="24">
        <v>280244.95</v>
      </c>
      <c r="E19" s="24">
        <v>280244.95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3" t="s">
        <v>98</v>
      </c>
      <c r="B20" s="174" t="str">
        <f>""&amp;"其他行政事业单位医疗支出"</f>
        <v>其他行政事业单位医疗支出</v>
      </c>
      <c r="C20" s="24">
        <v>23398.22</v>
      </c>
      <c r="D20" s="24">
        <v>23398.22</v>
      </c>
      <c r="E20" s="24">
        <v>23398.22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29" t="s">
        <v>99</v>
      </c>
      <c r="B21" s="158" t="s">
        <v>100</v>
      </c>
      <c r="C21" s="24">
        <v>6076455.83</v>
      </c>
      <c r="D21" s="24">
        <v>5586992.41</v>
      </c>
      <c r="E21" s="24">
        <v>5230792.41</v>
      </c>
      <c r="F21" s="24">
        <v>356200</v>
      </c>
      <c r="G21" s="24"/>
      <c r="H21" s="24"/>
      <c r="I21" s="24"/>
      <c r="J21" s="24">
        <v>489463.42</v>
      </c>
      <c r="K21" s="24"/>
      <c r="L21" s="24"/>
      <c r="M21" s="24">
        <v>412146</v>
      </c>
      <c r="N21" s="24"/>
      <c r="O21" s="24">
        <v>77317.42</v>
      </c>
    </row>
    <row r="22" ht="18.75" customHeight="1" spans="1:15">
      <c r="A22" s="173" t="s">
        <v>101</v>
      </c>
      <c r="B22" s="174" t="str">
        <f>""&amp;"农业农村"</f>
        <v>农业农村</v>
      </c>
      <c r="C22" s="24">
        <v>6037737.83</v>
      </c>
      <c r="D22" s="24">
        <v>5586992.41</v>
      </c>
      <c r="E22" s="24">
        <v>5230792.41</v>
      </c>
      <c r="F22" s="24">
        <v>356200</v>
      </c>
      <c r="G22" s="24"/>
      <c r="H22" s="24"/>
      <c r="I22" s="24"/>
      <c r="J22" s="24">
        <v>450745.42</v>
      </c>
      <c r="K22" s="24"/>
      <c r="L22" s="24"/>
      <c r="M22" s="24">
        <v>374490</v>
      </c>
      <c r="N22" s="24"/>
      <c r="O22" s="24">
        <v>76255.42</v>
      </c>
    </row>
    <row r="23" ht="18.75" customHeight="1" spans="1:15">
      <c r="A23" s="173" t="s">
        <v>102</v>
      </c>
      <c r="B23" s="174" t="str">
        <f>""&amp;"事业运行"</f>
        <v>事业运行</v>
      </c>
      <c r="C23" s="24">
        <v>5230792.41</v>
      </c>
      <c r="D23" s="24">
        <v>5230792.41</v>
      </c>
      <c r="E23" s="24">
        <v>5230792.41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3" t="s">
        <v>103</v>
      </c>
      <c r="B24" s="174" t="str">
        <f>""&amp;"科技转化与推广服务"</f>
        <v>科技转化与推广服务</v>
      </c>
      <c r="C24" s="24">
        <v>12859.2</v>
      </c>
      <c r="D24" s="24"/>
      <c r="E24" s="24"/>
      <c r="F24" s="24"/>
      <c r="G24" s="24"/>
      <c r="H24" s="24"/>
      <c r="I24" s="24"/>
      <c r="J24" s="24">
        <v>12859.2</v>
      </c>
      <c r="K24" s="24"/>
      <c r="L24" s="24"/>
      <c r="M24" s="24"/>
      <c r="N24" s="24"/>
      <c r="O24" s="24">
        <v>12859.2</v>
      </c>
    </row>
    <row r="25" ht="18.75" customHeight="1" spans="1:15">
      <c r="A25" s="173" t="s">
        <v>104</v>
      </c>
      <c r="B25" s="174" t="str">
        <f>""&amp;"农业生产发展"</f>
        <v>农业生产发展</v>
      </c>
      <c r="C25" s="24">
        <v>329490</v>
      </c>
      <c r="D25" s="24">
        <v>320000</v>
      </c>
      <c r="E25" s="24"/>
      <c r="F25" s="24">
        <v>320000</v>
      </c>
      <c r="G25" s="24"/>
      <c r="H25" s="24"/>
      <c r="I25" s="24"/>
      <c r="J25" s="24">
        <v>9490</v>
      </c>
      <c r="K25" s="24"/>
      <c r="L25" s="24"/>
      <c r="M25" s="24">
        <v>9490</v>
      </c>
      <c r="N25" s="24"/>
      <c r="O25" s="24"/>
    </row>
    <row r="26" ht="18.75" customHeight="1" spans="1:15">
      <c r="A26" s="173" t="s">
        <v>105</v>
      </c>
      <c r="B26" s="174" t="str">
        <f>""&amp;"其他农业农村支出"</f>
        <v>其他农业农村支出</v>
      </c>
      <c r="C26" s="24">
        <v>464596.22</v>
      </c>
      <c r="D26" s="24">
        <v>36200</v>
      </c>
      <c r="E26" s="24"/>
      <c r="F26" s="24">
        <v>36200</v>
      </c>
      <c r="G26" s="24"/>
      <c r="H26" s="24"/>
      <c r="I26" s="24"/>
      <c r="J26" s="24">
        <v>428396.22</v>
      </c>
      <c r="K26" s="24"/>
      <c r="L26" s="24"/>
      <c r="M26" s="24">
        <v>365000</v>
      </c>
      <c r="N26" s="24"/>
      <c r="O26" s="24">
        <v>63396.22</v>
      </c>
    </row>
    <row r="27" ht="18.75" customHeight="1" spans="1:15">
      <c r="A27" s="173" t="s">
        <v>106</v>
      </c>
      <c r="B27" s="174" t="str">
        <f>""&amp;"其他农林水支出"</f>
        <v>其他农林水支出</v>
      </c>
      <c r="C27" s="24">
        <v>38718</v>
      </c>
      <c r="D27" s="24"/>
      <c r="E27" s="24"/>
      <c r="F27" s="24"/>
      <c r="G27" s="24"/>
      <c r="H27" s="24"/>
      <c r="I27" s="24"/>
      <c r="J27" s="24">
        <v>38718</v>
      </c>
      <c r="K27" s="24"/>
      <c r="L27" s="24"/>
      <c r="M27" s="24">
        <v>37656</v>
      </c>
      <c r="N27" s="24"/>
      <c r="O27" s="24">
        <v>1062</v>
      </c>
    </row>
    <row r="28" ht="18.75" customHeight="1" spans="1:15">
      <c r="A28" s="173" t="s">
        <v>107</v>
      </c>
      <c r="B28" s="174" t="str">
        <f>""&amp;"其他农林水支出"</f>
        <v>其他农林水支出</v>
      </c>
      <c r="C28" s="24">
        <v>38718</v>
      </c>
      <c r="D28" s="24"/>
      <c r="E28" s="24"/>
      <c r="F28" s="24"/>
      <c r="G28" s="24"/>
      <c r="H28" s="24"/>
      <c r="I28" s="24"/>
      <c r="J28" s="24">
        <v>38718</v>
      </c>
      <c r="K28" s="24"/>
      <c r="L28" s="24"/>
      <c r="M28" s="24">
        <v>37656</v>
      </c>
      <c r="N28" s="24"/>
      <c r="O28" s="24">
        <v>1062</v>
      </c>
    </row>
    <row r="29" ht="18.75" customHeight="1" spans="1:15">
      <c r="A29" s="129" t="s">
        <v>108</v>
      </c>
      <c r="B29" s="158" t="s">
        <v>109</v>
      </c>
      <c r="C29" s="24">
        <v>473653.44</v>
      </c>
      <c r="D29" s="24">
        <v>473653.44</v>
      </c>
      <c r="E29" s="24">
        <v>473653.44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3" t="s">
        <v>110</v>
      </c>
      <c r="B30" s="174" t="str">
        <f>""&amp;"住房改革支出"</f>
        <v>住房改革支出</v>
      </c>
      <c r="C30" s="24">
        <v>473653.44</v>
      </c>
      <c r="D30" s="24">
        <v>473653.44</v>
      </c>
      <c r="E30" s="24">
        <v>473653.44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73" t="s">
        <v>111</v>
      </c>
      <c r="B31" s="174" t="str">
        <f>""&amp;"住房公积金"</f>
        <v>住房公积金</v>
      </c>
      <c r="C31" s="24">
        <v>473653.44</v>
      </c>
      <c r="D31" s="24">
        <v>473653.44</v>
      </c>
      <c r="E31" s="24">
        <v>473653.44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5" t="s">
        <v>112</v>
      </c>
      <c r="B32" s="176" t="s">
        <v>112</v>
      </c>
      <c r="C32" s="24">
        <v>8182863.71</v>
      </c>
      <c r="D32" s="24">
        <v>7685562.1</v>
      </c>
      <c r="E32" s="24">
        <v>7329362.1</v>
      </c>
      <c r="F32" s="24">
        <v>356200</v>
      </c>
      <c r="G32" s="24"/>
      <c r="H32" s="24"/>
      <c r="I32" s="24"/>
      <c r="J32" s="24">
        <v>497301.61</v>
      </c>
      <c r="K32" s="24"/>
      <c r="L32" s="24"/>
      <c r="M32" s="24">
        <v>419984.19</v>
      </c>
      <c r="N32" s="24"/>
      <c r="O32" s="24">
        <v>77317.42</v>
      </c>
    </row>
  </sheetData>
  <mergeCells count="11">
    <mergeCell ref="A3:O3"/>
    <mergeCell ref="A4:L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rintOptions horizontalCentered="1"/>
  <pageMargins left="0.389583333333333" right="0.389583333333333" top="0.509722222222222" bottom="0.509722222222222" header="0.309722222222222" footer="0.309722222222222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571428571429" customWidth="1"/>
    <col min="3" max="3" width="35.8571428571429" customWidth="1"/>
    <col min="4" max="4" width="29.857142857142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39" t="s">
        <v>113</v>
      </c>
    </row>
    <row r="3" ht="36" customHeight="1" spans="1:4">
      <c r="A3" s="6" t="str">
        <f>"2025"&amp;"年部门财政拨款收支预算总表"</f>
        <v>2025年部门财政拨款收支预算总表</v>
      </c>
      <c r="B3" s="156"/>
      <c r="C3" s="156"/>
      <c r="D3" s="156"/>
    </row>
    <row r="4" ht="18.75" customHeight="1" spans="1:4">
      <c r="A4" s="8" t="str">
        <f>"单位名称："&amp;"耿马傣族佤族自治县种植业发展服务中心"</f>
        <v>单位名称：耿马傣族佤族自治县种植业发展服务中心</v>
      </c>
      <c r="B4" s="157"/>
      <c r="C4" s="157"/>
      <c r="D4" s="3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105" t="str">
        <f t="shared" ref="B6:D6" si="0">"2025"&amp;"年预算数"</f>
        <v>2025年预算数</v>
      </c>
      <c r="C6" s="31" t="s">
        <v>114</v>
      </c>
      <c r="D6" s="105" t="str">
        <f t="shared" si="0"/>
        <v>2025年预算数</v>
      </c>
    </row>
    <row r="7" ht="18.75" customHeight="1" spans="1:4">
      <c r="A7" s="33"/>
      <c r="B7" s="19"/>
      <c r="C7" s="33"/>
      <c r="D7" s="19"/>
    </row>
    <row r="8" ht="18.75" customHeight="1" spans="1:4">
      <c r="A8" s="158" t="s">
        <v>115</v>
      </c>
      <c r="B8" s="24">
        <v>7685562.1</v>
      </c>
      <c r="C8" s="23" t="s">
        <v>116</v>
      </c>
      <c r="D8" s="24">
        <v>7685562.1</v>
      </c>
    </row>
    <row r="9" ht="18.75" customHeight="1" spans="1:4">
      <c r="A9" s="159" t="s">
        <v>117</v>
      </c>
      <c r="B9" s="24">
        <v>7685562.1</v>
      </c>
      <c r="C9" s="23" t="s">
        <v>118</v>
      </c>
      <c r="D9" s="24"/>
    </row>
    <row r="10" ht="18.75" customHeight="1" spans="1:4">
      <c r="A10" s="159" t="s">
        <v>119</v>
      </c>
      <c r="B10" s="24"/>
      <c r="C10" s="23" t="s">
        <v>120</v>
      </c>
      <c r="D10" s="24"/>
    </row>
    <row r="11" ht="18.75" customHeight="1" spans="1:4">
      <c r="A11" s="159" t="s">
        <v>121</v>
      </c>
      <c r="B11" s="24"/>
      <c r="C11" s="23" t="s">
        <v>122</v>
      </c>
      <c r="D11" s="24"/>
    </row>
    <row r="12" ht="18.75" customHeight="1" spans="1:4">
      <c r="A12" s="160" t="s">
        <v>123</v>
      </c>
      <c r="B12" s="24"/>
      <c r="C12" s="161" t="s">
        <v>124</v>
      </c>
      <c r="D12" s="24"/>
    </row>
    <row r="13" ht="18.75" customHeight="1" spans="1:4">
      <c r="A13" s="162" t="s">
        <v>117</v>
      </c>
      <c r="B13" s="24"/>
      <c r="C13" s="163" t="s">
        <v>125</v>
      </c>
      <c r="D13" s="24"/>
    </row>
    <row r="14" ht="18.75" customHeight="1" spans="1:4">
      <c r="A14" s="162" t="s">
        <v>119</v>
      </c>
      <c r="B14" s="24"/>
      <c r="C14" s="163" t="s">
        <v>126</v>
      </c>
      <c r="D14" s="24"/>
    </row>
    <row r="15" ht="18.75" customHeight="1" spans="1:4">
      <c r="A15" s="162" t="s">
        <v>121</v>
      </c>
      <c r="B15" s="24"/>
      <c r="C15" s="163" t="s">
        <v>127</v>
      </c>
      <c r="D15" s="24"/>
    </row>
    <row r="16" ht="18.75" customHeight="1" spans="1:4">
      <c r="A16" s="162" t="s">
        <v>26</v>
      </c>
      <c r="B16" s="24"/>
      <c r="C16" s="163" t="s">
        <v>128</v>
      </c>
      <c r="D16" s="24">
        <v>1321273.08</v>
      </c>
    </row>
    <row r="17" ht="18.75" customHeight="1" spans="1:4">
      <c r="A17" s="162" t="s">
        <v>26</v>
      </c>
      <c r="B17" s="24" t="s">
        <v>26</v>
      </c>
      <c r="C17" s="163" t="s">
        <v>129</v>
      </c>
      <c r="D17" s="24">
        <v>303643.17</v>
      </c>
    </row>
    <row r="18" ht="18.75" customHeight="1" spans="1:4">
      <c r="A18" s="164" t="s">
        <v>26</v>
      </c>
      <c r="B18" s="24" t="s">
        <v>26</v>
      </c>
      <c r="C18" s="163" t="s">
        <v>130</v>
      </c>
      <c r="D18" s="24"/>
    </row>
    <row r="19" ht="18.75" customHeight="1" spans="1:4">
      <c r="A19" s="164" t="s">
        <v>26</v>
      </c>
      <c r="B19" s="24" t="s">
        <v>26</v>
      </c>
      <c r="C19" s="163" t="s">
        <v>131</v>
      </c>
      <c r="D19" s="24"/>
    </row>
    <row r="20" ht="18.75" customHeight="1" spans="1:4">
      <c r="A20" s="165" t="s">
        <v>26</v>
      </c>
      <c r="B20" s="24" t="s">
        <v>26</v>
      </c>
      <c r="C20" s="163" t="s">
        <v>132</v>
      </c>
      <c r="D20" s="24">
        <v>5586992.41</v>
      </c>
    </row>
    <row r="21" ht="18.75" customHeight="1" spans="1:4">
      <c r="A21" s="165" t="s">
        <v>26</v>
      </c>
      <c r="B21" s="24" t="s">
        <v>26</v>
      </c>
      <c r="C21" s="163" t="s">
        <v>133</v>
      </c>
      <c r="D21" s="24"/>
    </row>
    <row r="22" ht="18.75" customHeight="1" spans="1:4">
      <c r="A22" s="165" t="s">
        <v>26</v>
      </c>
      <c r="B22" s="24" t="s">
        <v>26</v>
      </c>
      <c r="C22" s="163" t="s">
        <v>134</v>
      </c>
      <c r="D22" s="24"/>
    </row>
    <row r="23" ht="18.75" customHeight="1" spans="1:4">
      <c r="A23" s="165" t="s">
        <v>26</v>
      </c>
      <c r="B23" s="24" t="s">
        <v>26</v>
      </c>
      <c r="C23" s="163" t="s">
        <v>135</v>
      </c>
      <c r="D23" s="24"/>
    </row>
    <row r="24" ht="18.75" customHeight="1" spans="1:4">
      <c r="A24" s="165" t="s">
        <v>26</v>
      </c>
      <c r="B24" s="24" t="s">
        <v>26</v>
      </c>
      <c r="C24" s="163" t="s">
        <v>136</v>
      </c>
      <c r="D24" s="24"/>
    </row>
    <row r="25" ht="18.75" customHeight="1" spans="1:4">
      <c r="A25" s="165" t="s">
        <v>26</v>
      </c>
      <c r="B25" s="24" t="s">
        <v>26</v>
      </c>
      <c r="C25" s="163" t="s">
        <v>137</v>
      </c>
      <c r="D25" s="24"/>
    </row>
    <row r="26" ht="18.75" customHeight="1" spans="1:4">
      <c r="A26" s="165" t="s">
        <v>26</v>
      </c>
      <c r="B26" s="24" t="s">
        <v>26</v>
      </c>
      <c r="C26" s="163" t="s">
        <v>138</v>
      </c>
      <c r="D26" s="24"/>
    </row>
    <row r="27" ht="18.75" customHeight="1" spans="1:4">
      <c r="A27" s="165" t="s">
        <v>26</v>
      </c>
      <c r="B27" s="24" t="s">
        <v>26</v>
      </c>
      <c r="C27" s="163" t="s">
        <v>139</v>
      </c>
      <c r="D27" s="24">
        <v>473653.44</v>
      </c>
    </row>
    <row r="28" ht="18.75" customHeight="1" spans="1:4">
      <c r="A28" s="165" t="s">
        <v>26</v>
      </c>
      <c r="B28" s="24" t="s">
        <v>26</v>
      </c>
      <c r="C28" s="163" t="s">
        <v>140</v>
      </c>
      <c r="D28" s="24"/>
    </row>
    <row r="29" ht="18.75" customHeight="1" spans="1:4">
      <c r="A29" s="165" t="s">
        <v>26</v>
      </c>
      <c r="B29" s="24" t="s">
        <v>26</v>
      </c>
      <c r="C29" s="163" t="s">
        <v>141</v>
      </c>
      <c r="D29" s="24"/>
    </row>
    <row r="30" ht="18.75" customHeight="1" spans="1:4">
      <c r="A30" s="165" t="s">
        <v>26</v>
      </c>
      <c r="B30" s="24" t="s">
        <v>26</v>
      </c>
      <c r="C30" s="163" t="s">
        <v>142</v>
      </c>
      <c r="D30" s="24"/>
    </row>
    <row r="31" ht="18.75" customHeight="1" spans="1:4">
      <c r="A31" s="165" t="s">
        <v>26</v>
      </c>
      <c r="B31" s="24" t="s">
        <v>26</v>
      </c>
      <c r="C31" s="163" t="s">
        <v>143</v>
      </c>
      <c r="D31" s="24"/>
    </row>
    <row r="32" ht="18.75" customHeight="1" spans="1:4">
      <c r="A32" s="166" t="s">
        <v>26</v>
      </c>
      <c r="B32" s="24" t="s">
        <v>26</v>
      </c>
      <c r="C32" s="163" t="s">
        <v>144</v>
      </c>
      <c r="D32" s="24"/>
    </row>
    <row r="33" ht="18.75" customHeight="1" spans="1:4">
      <c r="A33" s="166" t="s">
        <v>26</v>
      </c>
      <c r="B33" s="24" t="s">
        <v>26</v>
      </c>
      <c r="C33" s="163" t="s">
        <v>145</v>
      </c>
      <c r="D33" s="24"/>
    </row>
    <row r="34" ht="18.75" customHeight="1" spans="1:4">
      <c r="A34" s="166" t="s">
        <v>26</v>
      </c>
      <c r="B34" s="24" t="s">
        <v>26</v>
      </c>
      <c r="C34" s="163" t="s">
        <v>146</v>
      </c>
      <c r="D34" s="24"/>
    </row>
    <row r="35" ht="18.75" customHeight="1" spans="1:4">
      <c r="A35" s="166" t="s">
        <v>26</v>
      </c>
      <c r="B35" s="24" t="s">
        <v>26</v>
      </c>
      <c r="C35" s="163" t="s">
        <v>147</v>
      </c>
      <c r="D35" s="24"/>
    </row>
    <row r="36" ht="18.75" customHeight="1" spans="1:4">
      <c r="A36" s="55" t="s">
        <v>148</v>
      </c>
      <c r="B36" s="167">
        <v>7685562.1</v>
      </c>
      <c r="C36" s="168" t="s">
        <v>51</v>
      </c>
      <c r="D36" s="167">
        <v>7685562.1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9583333333333" right="0.389583333333333" top="0.509722222222222" bottom="0.509722222222222" header="0.309722222222222" footer="0.309722222222222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285714285714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6"/>
      <c r="F2" s="57"/>
      <c r="G2" s="39" t="s">
        <v>149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47"/>
      <c r="C3" s="147"/>
      <c r="D3" s="147"/>
      <c r="E3" s="147"/>
      <c r="F3" s="147"/>
      <c r="G3" s="147"/>
    </row>
    <row r="4" ht="18" customHeight="1" spans="1:7">
      <c r="A4" s="148" t="str">
        <f>"单位名称："&amp;"耿马傣族佤族自治县种植业发展服务中心"</f>
        <v>单位名称：耿马傣族佤族自治县种植业发展服务中心</v>
      </c>
      <c r="B4" s="29"/>
      <c r="C4" s="30"/>
      <c r="D4" s="30"/>
      <c r="E4" s="30"/>
      <c r="F4" s="100"/>
      <c r="G4" s="39" t="s">
        <v>1</v>
      </c>
    </row>
    <row r="5" ht="20.25" customHeight="1" spans="1:7">
      <c r="A5" s="149" t="s">
        <v>150</v>
      </c>
      <c r="B5" s="150"/>
      <c r="C5" s="105" t="s">
        <v>55</v>
      </c>
      <c r="D5" s="127" t="s">
        <v>74</v>
      </c>
      <c r="E5" s="14"/>
      <c r="F5" s="15"/>
      <c r="G5" s="120" t="s">
        <v>75</v>
      </c>
    </row>
    <row r="6" ht="20.25" customHeight="1" spans="1:7">
      <c r="A6" s="151" t="s">
        <v>72</v>
      </c>
      <c r="B6" s="151" t="s">
        <v>73</v>
      </c>
      <c r="C6" s="33"/>
      <c r="D6" s="66" t="s">
        <v>57</v>
      </c>
      <c r="E6" s="66" t="s">
        <v>151</v>
      </c>
      <c r="F6" s="66" t="s">
        <v>152</v>
      </c>
      <c r="G6" s="94"/>
    </row>
    <row r="7" ht="19.5" customHeight="1" spans="1:7">
      <c r="A7" s="151" t="s">
        <v>153</v>
      </c>
      <c r="B7" s="151" t="s">
        <v>154</v>
      </c>
      <c r="C7" s="151" t="s">
        <v>155</v>
      </c>
      <c r="D7" s="66">
        <v>4</v>
      </c>
      <c r="E7" s="152" t="s">
        <v>156</v>
      </c>
      <c r="F7" s="152" t="s">
        <v>157</v>
      </c>
      <c r="G7" s="151" t="s">
        <v>158</v>
      </c>
    </row>
    <row r="8" ht="18" customHeight="1" spans="1:7">
      <c r="A8" s="34" t="s">
        <v>87</v>
      </c>
      <c r="B8" s="34" t="s">
        <v>88</v>
      </c>
      <c r="C8" s="24">
        <v>1321273.08</v>
      </c>
      <c r="D8" s="24">
        <v>1321273.08</v>
      </c>
      <c r="E8" s="24">
        <v>1321273.08</v>
      </c>
      <c r="F8" s="24"/>
      <c r="G8" s="24"/>
    </row>
    <row r="9" ht="18" customHeight="1" spans="1:7">
      <c r="A9" s="116" t="s">
        <v>89</v>
      </c>
      <c r="B9" s="116" t="s">
        <v>159</v>
      </c>
      <c r="C9" s="24">
        <v>1297784.52</v>
      </c>
      <c r="D9" s="24">
        <v>1297784.52</v>
      </c>
      <c r="E9" s="24">
        <v>1297784.52</v>
      </c>
      <c r="F9" s="24"/>
      <c r="G9" s="24"/>
    </row>
    <row r="10" ht="18" customHeight="1" spans="1:7">
      <c r="A10" s="153" t="s">
        <v>90</v>
      </c>
      <c r="B10" s="153" t="s">
        <v>160</v>
      </c>
      <c r="C10" s="24">
        <v>666246.6</v>
      </c>
      <c r="D10" s="24">
        <v>666246.6</v>
      </c>
      <c r="E10" s="24">
        <v>666246.6</v>
      </c>
      <c r="F10" s="24"/>
      <c r="G10" s="24"/>
    </row>
    <row r="11" ht="18" customHeight="1" spans="1:7">
      <c r="A11" s="153" t="s">
        <v>91</v>
      </c>
      <c r="B11" s="153" t="s">
        <v>161</v>
      </c>
      <c r="C11" s="24">
        <v>631537.92</v>
      </c>
      <c r="D11" s="24">
        <v>631537.92</v>
      </c>
      <c r="E11" s="24">
        <v>631537.92</v>
      </c>
      <c r="F11" s="24"/>
      <c r="G11" s="24"/>
    </row>
    <row r="12" ht="18" customHeight="1" spans="1:7">
      <c r="A12" s="116" t="s">
        <v>92</v>
      </c>
      <c r="B12" s="116" t="s">
        <v>162</v>
      </c>
      <c r="C12" s="24">
        <v>23488.56</v>
      </c>
      <c r="D12" s="24">
        <v>23488.56</v>
      </c>
      <c r="E12" s="24">
        <v>23488.56</v>
      </c>
      <c r="F12" s="24"/>
      <c r="G12" s="24"/>
    </row>
    <row r="13" ht="18" customHeight="1" spans="1:7">
      <c r="A13" s="153" t="s">
        <v>93</v>
      </c>
      <c r="B13" s="153" t="s">
        <v>163</v>
      </c>
      <c r="C13" s="24">
        <v>23488.56</v>
      </c>
      <c r="D13" s="24">
        <v>23488.56</v>
      </c>
      <c r="E13" s="24">
        <v>23488.56</v>
      </c>
      <c r="F13" s="24"/>
      <c r="G13" s="24"/>
    </row>
    <row r="14" ht="18" customHeight="1" spans="1:7">
      <c r="A14" s="34" t="s">
        <v>94</v>
      </c>
      <c r="B14" s="34" t="s">
        <v>95</v>
      </c>
      <c r="C14" s="24">
        <v>303643.17</v>
      </c>
      <c r="D14" s="24">
        <v>303643.17</v>
      </c>
      <c r="E14" s="24">
        <v>303643.17</v>
      </c>
      <c r="F14" s="24"/>
      <c r="G14" s="24"/>
    </row>
    <row r="15" ht="18" customHeight="1" spans="1:7">
      <c r="A15" s="116" t="s">
        <v>96</v>
      </c>
      <c r="B15" s="116" t="s">
        <v>164</v>
      </c>
      <c r="C15" s="24">
        <v>303643.17</v>
      </c>
      <c r="D15" s="24">
        <v>303643.17</v>
      </c>
      <c r="E15" s="24">
        <v>303643.17</v>
      </c>
      <c r="F15" s="24"/>
      <c r="G15" s="24"/>
    </row>
    <row r="16" ht="18" customHeight="1" spans="1:7">
      <c r="A16" s="153" t="s">
        <v>97</v>
      </c>
      <c r="B16" s="153" t="s">
        <v>165</v>
      </c>
      <c r="C16" s="24">
        <v>280244.95</v>
      </c>
      <c r="D16" s="24">
        <v>280244.95</v>
      </c>
      <c r="E16" s="24">
        <v>280244.95</v>
      </c>
      <c r="F16" s="24"/>
      <c r="G16" s="24"/>
    </row>
    <row r="17" ht="18" customHeight="1" spans="1:7">
      <c r="A17" s="153" t="s">
        <v>98</v>
      </c>
      <c r="B17" s="153" t="s">
        <v>166</v>
      </c>
      <c r="C17" s="24">
        <v>23398.22</v>
      </c>
      <c r="D17" s="24">
        <v>23398.22</v>
      </c>
      <c r="E17" s="24">
        <v>23398.22</v>
      </c>
      <c r="F17" s="24"/>
      <c r="G17" s="24"/>
    </row>
    <row r="18" ht="18" customHeight="1" spans="1:7">
      <c r="A18" s="34" t="s">
        <v>99</v>
      </c>
      <c r="B18" s="34" t="s">
        <v>100</v>
      </c>
      <c r="C18" s="24">
        <v>5586992.41</v>
      </c>
      <c r="D18" s="24">
        <v>5230792.41</v>
      </c>
      <c r="E18" s="24">
        <v>5022081.78</v>
      </c>
      <c r="F18" s="24">
        <v>208710.63</v>
      </c>
      <c r="G18" s="24">
        <v>356200</v>
      </c>
    </row>
    <row r="19" ht="18" customHeight="1" spans="1:7">
      <c r="A19" s="116" t="s">
        <v>101</v>
      </c>
      <c r="B19" s="116" t="s">
        <v>167</v>
      </c>
      <c r="C19" s="24">
        <v>5586992.41</v>
      </c>
      <c r="D19" s="24">
        <v>5230792.41</v>
      </c>
      <c r="E19" s="24">
        <v>5022081.78</v>
      </c>
      <c r="F19" s="24">
        <v>208710.63</v>
      </c>
      <c r="G19" s="24">
        <v>356200</v>
      </c>
    </row>
    <row r="20" ht="18" customHeight="1" spans="1:7">
      <c r="A20" s="153" t="s">
        <v>102</v>
      </c>
      <c r="B20" s="153" t="s">
        <v>168</v>
      </c>
      <c r="C20" s="24">
        <v>5230792.41</v>
      </c>
      <c r="D20" s="24">
        <v>5230792.41</v>
      </c>
      <c r="E20" s="24">
        <v>5022081.78</v>
      </c>
      <c r="F20" s="24">
        <v>208710.63</v>
      </c>
      <c r="G20" s="24"/>
    </row>
    <row r="21" ht="18" customHeight="1" spans="1:7">
      <c r="A21" s="153" t="s">
        <v>104</v>
      </c>
      <c r="B21" s="153" t="s">
        <v>169</v>
      </c>
      <c r="C21" s="24">
        <v>320000</v>
      </c>
      <c r="D21" s="24"/>
      <c r="E21" s="24"/>
      <c r="F21" s="24"/>
      <c r="G21" s="24">
        <v>320000</v>
      </c>
    </row>
    <row r="22" ht="18" customHeight="1" spans="1:7">
      <c r="A22" s="153" t="s">
        <v>105</v>
      </c>
      <c r="B22" s="153" t="s">
        <v>170</v>
      </c>
      <c r="C22" s="24">
        <v>36200</v>
      </c>
      <c r="D22" s="24"/>
      <c r="E22" s="24"/>
      <c r="F22" s="24"/>
      <c r="G22" s="24">
        <v>36200</v>
      </c>
    </row>
    <row r="23" ht="18" customHeight="1" spans="1:7">
      <c r="A23" s="34" t="s">
        <v>108</v>
      </c>
      <c r="B23" s="34" t="s">
        <v>109</v>
      </c>
      <c r="C23" s="24">
        <v>473653.44</v>
      </c>
      <c r="D23" s="24">
        <v>473653.44</v>
      </c>
      <c r="E23" s="24">
        <v>473653.44</v>
      </c>
      <c r="F23" s="24"/>
      <c r="G23" s="24"/>
    </row>
    <row r="24" ht="18" customHeight="1" spans="1:7">
      <c r="A24" s="116" t="s">
        <v>110</v>
      </c>
      <c r="B24" s="116" t="s">
        <v>171</v>
      </c>
      <c r="C24" s="24">
        <v>473653.44</v>
      </c>
      <c r="D24" s="24">
        <v>473653.44</v>
      </c>
      <c r="E24" s="24">
        <v>473653.44</v>
      </c>
      <c r="F24" s="24"/>
      <c r="G24" s="24"/>
    </row>
    <row r="25" ht="18" customHeight="1" spans="1:7">
      <c r="A25" s="153" t="s">
        <v>111</v>
      </c>
      <c r="B25" s="153" t="s">
        <v>172</v>
      </c>
      <c r="C25" s="24">
        <v>473653.44</v>
      </c>
      <c r="D25" s="24">
        <v>473653.44</v>
      </c>
      <c r="E25" s="24">
        <v>473653.44</v>
      </c>
      <c r="F25" s="24"/>
      <c r="G25" s="24"/>
    </row>
    <row r="26" ht="18" customHeight="1" spans="1:7">
      <c r="A26" s="154" t="s">
        <v>112</v>
      </c>
      <c r="B26" s="155" t="s">
        <v>112</v>
      </c>
      <c r="C26" s="24">
        <v>7685562.1</v>
      </c>
      <c r="D26" s="24">
        <v>7329362.1</v>
      </c>
      <c r="E26" s="24">
        <v>7120651.47</v>
      </c>
      <c r="F26" s="24">
        <v>208710.63</v>
      </c>
      <c r="G26" s="24">
        <v>356200</v>
      </c>
    </row>
  </sheetData>
  <mergeCells count="7">
    <mergeCell ref="A3:G3"/>
    <mergeCell ref="A4:E4"/>
    <mergeCell ref="A5:B5"/>
    <mergeCell ref="D5:F5"/>
    <mergeCell ref="A26:B26"/>
    <mergeCell ref="C5:C6"/>
    <mergeCell ref="G5:G6"/>
  </mergeCells>
  <printOptions horizontalCentered="1"/>
  <pageMargins left="0.389583333333333" right="0.389583333333333" top="0.579861111111111" bottom="0.579861111111111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571428571429" customWidth="1"/>
  </cols>
  <sheetData>
    <row r="1" customHeight="1" spans="1:7">
      <c r="A1" s="135"/>
      <c r="B1" s="135"/>
      <c r="C1" s="135"/>
      <c r="D1" s="135"/>
      <c r="E1" s="135"/>
      <c r="F1" s="135"/>
      <c r="G1" s="135"/>
    </row>
    <row r="2" ht="15" customHeight="1" spans="1:7">
      <c r="A2" s="136"/>
      <c r="B2" s="137"/>
      <c r="C2" s="138"/>
      <c r="D2" s="62"/>
      <c r="G2" s="87" t="s">
        <v>173</v>
      </c>
    </row>
    <row r="3" ht="39" customHeight="1" spans="1:7">
      <c r="A3" s="125" t="str">
        <f>"2025"&amp;"年一般公共预算“三公”经费支出预算表"</f>
        <v>2025年一般公共预算“三公”经费支出预算表</v>
      </c>
      <c r="B3" s="51"/>
      <c r="C3" s="51"/>
      <c r="D3" s="51"/>
      <c r="E3" s="51"/>
      <c r="F3" s="51"/>
      <c r="G3" s="51"/>
    </row>
    <row r="4" ht="18.75" customHeight="1" spans="1:7">
      <c r="A4" s="41" t="str">
        <f>"单位名称："&amp;"耿马傣族佤族自治县种植业发展服务中心"</f>
        <v>单位名称：耿马傣族佤族自治县种植业发展服务中心</v>
      </c>
      <c r="B4" s="137"/>
      <c r="C4" s="138"/>
      <c r="D4" s="62"/>
      <c r="E4" s="30"/>
      <c r="G4" s="87" t="s">
        <v>174</v>
      </c>
    </row>
    <row r="5" ht="18.75" customHeight="1" spans="1:7">
      <c r="A5" s="11" t="s">
        <v>175</v>
      </c>
      <c r="B5" s="11" t="s">
        <v>176</v>
      </c>
      <c r="C5" s="31" t="s">
        <v>177</v>
      </c>
      <c r="D5" s="13" t="s">
        <v>178</v>
      </c>
      <c r="E5" s="14"/>
      <c r="F5" s="15"/>
      <c r="G5" s="31" t="s">
        <v>179</v>
      </c>
    </row>
    <row r="6" ht="18.75" customHeight="1" spans="1:7">
      <c r="A6" s="18"/>
      <c r="B6" s="139"/>
      <c r="C6" s="33"/>
      <c r="D6" s="66" t="s">
        <v>57</v>
      </c>
      <c r="E6" s="66" t="s">
        <v>180</v>
      </c>
      <c r="F6" s="66" t="s">
        <v>181</v>
      </c>
      <c r="G6" s="33"/>
    </row>
    <row r="7" ht="18.75" customHeight="1" spans="1:7">
      <c r="A7" s="140" t="s">
        <v>55</v>
      </c>
      <c r="B7" s="141">
        <v>1</v>
      </c>
      <c r="C7" s="142">
        <v>2</v>
      </c>
      <c r="D7" s="143">
        <v>3</v>
      </c>
      <c r="E7" s="143">
        <v>4</v>
      </c>
      <c r="F7" s="143">
        <v>5</v>
      </c>
      <c r="G7" s="142">
        <v>6</v>
      </c>
    </row>
    <row r="8" ht="18.75" customHeight="1" spans="1:7">
      <c r="A8" s="140" t="s">
        <v>55</v>
      </c>
      <c r="B8" s="144">
        <v>34500</v>
      </c>
      <c r="C8" s="144"/>
      <c r="D8" s="144">
        <v>33000</v>
      </c>
      <c r="E8" s="144"/>
      <c r="F8" s="144">
        <v>33000</v>
      </c>
      <c r="G8" s="144">
        <v>1500</v>
      </c>
    </row>
    <row r="9" ht="18.75" customHeight="1" spans="1:7">
      <c r="A9" s="145" t="s">
        <v>182</v>
      </c>
      <c r="B9" s="144"/>
      <c r="C9" s="144"/>
      <c r="D9" s="144"/>
      <c r="E9" s="144"/>
      <c r="F9" s="144"/>
      <c r="G9" s="144"/>
    </row>
    <row r="10" ht="18.75" customHeight="1" spans="1:7">
      <c r="A10" s="145" t="s">
        <v>183</v>
      </c>
      <c r="B10" s="144">
        <v>34500</v>
      </c>
      <c r="C10" s="144"/>
      <c r="D10" s="144">
        <v>33000</v>
      </c>
      <c r="E10" s="144"/>
      <c r="F10" s="144">
        <v>33000</v>
      </c>
      <c r="G10" s="144">
        <v>1500</v>
      </c>
    </row>
    <row r="11" ht="18.75" customHeight="1" spans="1:7">
      <c r="A11" s="145" t="s">
        <v>184</v>
      </c>
      <c r="B11" s="144"/>
      <c r="C11" s="144"/>
      <c r="D11" s="144"/>
      <c r="E11" s="144"/>
      <c r="F11" s="144"/>
      <c r="G11" s="144"/>
    </row>
    <row r="12" ht="18.75" customHeight="1" spans="1:7">
      <c r="A12" s="145" t="s">
        <v>185</v>
      </c>
      <c r="B12" s="144"/>
      <c r="C12" s="144"/>
      <c r="D12" s="144"/>
      <c r="E12" s="144"/>
      <c r="F12" s="144"/>
      <c r="G12" s="144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89583333333333" right="0.389583333333333" top="0.579861111111111" bottom="0.579861111111111" header="0.509722222222222" footer="0.509722222222222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38"/>
  <sheetViews>
    <sheetView showZeros="0" topLeftCell="L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2.8571428571429" customWidth="1"/>
    <col min="2" max="2" width="25.4285714285714" customWidth="1"/>
    <col min="3" max="3" width="26.5714285714286" customWidth="1"/>
    <col min="4" max="4" width="10.1428571428571" customWidth="1"/>
    <col min="5" max="5" width="28.5714285714286" customWidth="1"/>
    <col min="6" max="6" width="10.2857142857143" customWidth="1"/>
    <col min="7" max="7" width="23" customWidth="1"/>
    <col min="8" max="21" width="19.857142857142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3"/>
      <c r="D2" s="124"/>
      <c r="E2" s="124"/>
      <c r="F2" s="124"/>
      <c r="G2" s="124"/>
      <c r="H2" s="67"/>
      <c r="I2" s="67"/>
      <c r="J2" s="67"/>
      <c r="K2" s="67"/>
      <c r="L2" s="67"/>
      <c r="M2" s="67"/>
      <c r="N2" s="30"/>
      <c r="O2" s="30"/>
      <c r="P2" s="30"/>
      <c r="Q2" s="67"/>
      <c r="U2" s="123"/>
      <c r="W2" s="38" t="s">
        <v>186</v>
      </c>
    </row>
    <row r="3" ht="39.75" customHeight="1" spans="1:23">
      <c r="A3" s="125" t="str">
        <f>"2025"&amp;"年部门基本支出预算表"</f>
        <v>2025年部门基本支出预算表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7"/>
      <c r="O3" s="7"/>
      <c r="P3" s="7"/>
      <c r="Q3" s="51"/>
      <c r="R3" s="51"/>
      <c r="S3" s="51"/>
      <c r="T3" s="51"/>
      <c r="U3" s="51"/>
      <c r="V3" s="51"/>
      <c r="W3" s="51"/>
    </row>
    <row r="4" ht="18.75" customHeight="1" spans="1:23">
      <c r="A4" s="8" t="str">
        <f>"单位名称："&amp;"耿马傣族佤族自治县种植业发展服务中心"</f>
        <v>单位名称：耿马傣族佤族自治县种植业发展服务中心</v>
      </c>
      <c r="B4" s="126"/>
      <c r="C4" s="126"/>
      <c r="D4" s="126"/>
      <c r="E4" s="126"/>
      <c r="F4" s="126"/>
      <c r="G4" s="126"/>
      <c r="H4" s="71"/>
      <c r="I4" s="71"/>
      <c r="J4" s="71"/>
      <c r="K4" s="71"/>
      <c r="L4" s="71"/>
      <c r="M4" s="71"/>
      <c r="N4" s="93"/>
      <c r="O4" s="93"/>
      <c r="P4" s="93"/>
      <c r="Q4" s="71"/>
      <c r="U4" s="123"/>
      <c r="W4" s="38" t="s">
        <v>174</v>
      </c>
    </row>
    <row r="5" ht="18" customHeight="1" spans="1:23">
      <c r="A5" s="11" t="s">
        <v>187</v>
      </c>
      <c r="B5" s="11" t="s">
        <v>188</v>
      </c>
      <c r="C5" s="11" t="s">
        <v>189</v>
      </c>
      <c r="D5" s="11" t="s">
        <v>190</v>
      </c>
      <c r="E5" s="11" t="s">
        <v>191</v>
      </c>
      <c r="F5" s="11" t="s">
        <v>192</v>
      </c>
      <c r="G5" s="11" t="s">
        <v>193</v>
      </c>
      <c r="H5" s="127" t="s">
        <v>194</v>
      </c>
      <c r="I5" s="64" t="s">
        <v>194</v>
      </c>
      <c r="J5" s="64"/>
      <c r="K5" s="64"/>
      <c r="L5" s="64"/>
      <c r="M5" s="64"/>
      <c r="N5" s="14"/>
      <c r="O5" s="14"/>
      <c r="P5" s="14"/>
      <c r="Q5" s="74" t="s">
        <v>61</v>
      </c>
      <c r="R5" s="64" t="s">
        <v>77</v>
      </c>
      <c r="S5" s="64"/>
      <c r="T5" s="64"/>
      <c r="U5" s="64"/>
      <c r="V5" s="64"/>
      <c r="W5" s="132"/>
    </row>
    <row r="6" ht="18" customHeight="1" spans="1:23">
      <c r="A6" s="16"/>
      <c r="B6" s="122"/>
      <c r="C6" s="16"/>
      <c r="D6" s="16"/>
      <c r="E6" s="16"/>
      <c r="F6" s="16"/>
      <c r="G6" s="16"/>
      <c r="H6" s="105" t="s">
        <v>195</v>
      </c>
      <c r="I6" s="127" t="s">
        <v>58</v>
      </c>
      <c r="J6" s="64"/>
      <c r="K6" s="64"/>
      <c r="L6" s="64"/>
      <c r="M6" s="132"/>
      <c r="N6" s="13" t="s">
        <v>196</v>
      </c>
      <c r="O6" s="14"/>
      <c r="P6" s="15"/>
      <c r="Q6" s="11" t="s">
        <v>61</v>
      </c>
      <c r="R6" s="127" t="s">
        <v>77</v>
      </c>
      <c r="S6" s="74" t="s">
        <v>64</v>
      </c>
      <c r="T6" s="64" t="s">
        <v>77</v>
      </c>
      <c r="U6" s="74" t="s">
        <v>66</v>
      </c>
      <c r="V6" s="74" t="s">
        <v>67</v>
      </c>
      <c r="W6" s="134" t="s">
        <v>68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133" t="s">
        <v>197</v>
      </c>
      <c r="J7" s="11" t="s">
        <v>198</v>
      </c>
      <c r="K7" s="11" t="s">
        <v>199</v>
      </c>
      <c r="L7" s="11" t="s">
        <v>200</v>
      </c>
      <c r="M7" s="11" t="s">
        <v>201</v>
      </c>
      <c r="N7" s="11" t="s">
        <v>58</v>
      </c>
      <c r="O7" s="11" t="s">
        <v>59</v>
      </c>
      <c r="P7" s="11" t="s">
        <v>60</v>
      </c>
      <c r="Q7" s="32"/>
      <c r="R7" s="11" t="s">
        <v>57</v>
      </c>
      <c r="S7" s="11" t="s">
        <v>64</v>
      </c>
      <c r="T7" s="11" t="s">
        <v>202</v>
      </c>
      <c r="U7" s="11" t="s">
        <v>66</v>
      </c>
      <c r="V7" s="11" t="s">
        <v>67</v>
      </c>
      <c r="W7" s="11" t="s">
        <v>68</v>
      </c>
    </row>
    <row r="8" ht="37.5" customHeight="1" spans="1:23">
      <c r="A8" s="108"/>
      <c r="B8" s="108"/>
      <c r="C8" s="108"/>
      <c r="D8" s="108"/>
      <c r="E8" s="108"/>
      <c r="F8" s="108"/>
      <c r="G8" s="108"/>
      <c r="H8" s="108"/>
      <c r="I8" s="92"/>
      <c r="J8" s="18" t="s">
        <v>203</v>
      </c>
      <c r="K8" s="18" t="s">
        <v>199</v>
      </c>
      <c r="L8" s="18" t="s">
        <v>200</v>
      </c>
      <c r="M8" s="18" t="s">
        <v>201</v>
      </c>
      <c r="N8" s="18" t="s">
        <v>199</v>
      </c>
      <c r="O8" s="18" t="s">
        <v>200</v>
      </c>
      <c r="P8" s="18" t="s">
        <v>201</v>
      </c>
      <c r="Q8" s="18" t="s">
        <v>61</v>
      </c>
      <c r="R8" s="18" t="s">
        <v>57</v>
      </c>
      <c r="S8" s="18" t="s">
        <v>64</v>
      </c>
      <c r="T8" s="18" t="s">
        <v>202</v>
      </c>
      <c r="U8" s="18" t="s">
        <v>66</v>
      </c>
      <c r="V8" s="18" t="s">
        <v>67</v>
      </c>
      <c r="W8" s="18" t="s">
        <v>68</v>
      </c>
    </row>
    <row r="9" ht="19.5" customHeight="1" spans="1:23">
      <c r="A9" s="128">
        <v>1</v>
      </c>
      <c r="B9" s="128">
        <v>2</v>
      </c>
      <c r="C9" s="128">
        <v>3</v>
      </c>
      <c r="D9" s="128">
        <v>4</v>
      </c>
      <c r="E9" s="128">
        <v>5</v>
      </c>
      <c r="F9" s="128">
        <v>6</v>
      </c>
      <c r="G9" s="128">
        <v>7</v>
      </c>
      <c r="H9" s="128">
        <v>8</v>
      </c>
      <c r="I9" s="128">
        <v>9</v>
      </c>
      <c r="J9" s="128">
        <v>10</v>
      </c>
      <c r="K9" s="128">
        <v>11</v>
      </c>
      <c r="L9" s="128">
        <v>12</v>
      </c>
      <c r="M9" s="128">
        <v>13</v>
      </c>
      <c r="N9" s="128">
        <v>14</v>
      </c>
      <c r="O9" s="128">
        <v>15</v>
      </c>
      <c r="P9" s="128">
        <v>16</v>
      </c>
      <c r="Q9" s="128">
        <v>17</v>
      </c>
      <c r="R9" s="128">
        <v>18</v>
      </c>
      <c r="S9" s="128">
        <v>19</v>
      </c>
      <c r="T9" s="128">
        <v>20</v>
      </c>
      <c r="U9" s="128">
        <v>21</v>
      </c>
      <c r="V9" s="128">
        <v>22</v>
      </c>
      <c r="W9" s="128">
        <v>23</v>
      </c>
    </row>
    <row r="10" ht="21" customHeight="1" spans="1:23">
      <c r="A10" s="129" t="s">
        <v>70</v>
      </c>
      <c r="B10" s="129"/>
      <c r="C10" s="129"/>
      <c r="D10" s="129"/>
      <c r="E10" s="129"/>
      <c r="F10" s="129"/>
      <c r="G10" s="129"/>
      <c r="H10" s="24">
        <v>7329362.1</v>
      </c>
      <c r="I10" s="24">
        <v>7329362.1</v>
      </c>
      <c r="J10" s="24"/>
      <c r="K10" s="24"/>
      <c r="L10" s="24">
        <v>7329362.1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29" t="s">
        <v>70</v>
      </c>
      <c r="B11" s="22" t="s">
        <v>204</v>
      </c>
      <c r="C11" s="22" t="s">
        <v>205</v>
      </c>
      <c r="D11" s="22" t="s">
        <v>102</v>
      </c>
      <c r="E11" s="22" t="s">
        <v>168</v>
      </c>
      <c r="F11" s="22" t="s">
        <v>206</v>
      </c>
      <c r="G11" s="22" t="s">
        <v>207</v>
      </c>
      <c r="H11" s="24">
        <v>2007480</v>
      </c>
      <c r="I11" s="24">
        <v>2007480</v>
      </c>
      <c r="J11" s="24"/>
      <c r="K11" s="24"/>
      <c r="L11" s="24">
        <v>2007480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29" t="s">
        <v>70</v>
      </c>
      <c r="B12" s="22" t="s">
        <v>204</v>
      </c>
      <c r="C12" s="22" t="s">
        <v>205</v>
      </c>
      <c r="D12" s="22" t="s">
        <v>102</v>
      </c>
      <c r="E12" s="22" t="s">
        <v>168</v>
      </c>
      <c r="F12" s="22" t="s">
        <v>208</v>
      </c>
      <c r="G12" s="22" t="s">
        <v>209</v>
      </c>
      <c r="H12" s="24">
        <v>518976</v>
      </c>
      <c r="I12" s="24">
        <v>518976</v>
      </c>
      <c r="J12" s="24"/>
      <c r="K12" s="24"/>
      <c r="L12" s="24">
        <v>518976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29" t="s">
        <v>70</v>
      </c>
      <c r="B13" s="22" t="s">
        <v>210</v>
      </c>
      <c r="C13" s="22" t="s">
        <v>211</v>
      </c>
      <c r="D13" s="22" t="s">
        <v>102</v>
      </c>
      <c r="E13" s="22" t="s">
        <v>168</v>
      </c>
      <c r="F13" s="22" t="s">
        <v>212</v>
      </c>
      <c r="G13" s="22" t="s">
        <v>213</v>
      </c>
      <c r="H13" s="24">
        <v>1068936</v>
      </c>
      <c r="I13" s="24">
        <v>1068936</v>
      </c>
      <c r="J13" s="24"/>
      <c r="K13" s="24"/>
      <c r="L13" s="24">
        <v>1068936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29" t="s">
        <v>70</v>
      </c>
      <c r="B14" s="22" t="s">
        <v>214</v>
      </c>
      <c r="C14" s="22" t="s">
        <v>215</v>
      </c>
      <c r="D14" s="22" t="s">
        <v>102</v>
      </c>
      <c r="E14" s="22" t="s">
        <v>168</v>
      </c>
      <c r="F14" s="22" t="s">
        <v>212</v>
      </c>
      <c r="G14" s="22" t="s">
        <v>213</v>
      </c>
      <c r="H14" s="24">
        <v>666000</v>
      </c>
      <c r="I14" s="24">
        <v>666000</v>
      </c>
      <c r="J14" s="24"/>
      <c r="K14" s="24"/>
      <c r="L14" s="24">
        <v>666000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29" t="s">
        <v>70</v>
      </c>
      <c r="B15" s="22" t="s">
        <v>216</v>
      </c>
      <c r="C15" s="22" t="s">
        <v>217</v>
      </c>
      <c r="D15" s="22" t="s">
        <v>102</v>
      </c>
      <c r="E15" s="22" t="s">
        <v>168</v>
      </c>
      <c r="F15" s="22" t="s">
        <v>212</v>
      </c>
      <c r="G15" s="22" t="s">
        <v>213</v>
      </c>
      <c r="H15" s="24">
        <v>529080</v>
      </c>
      <c r="I15" s="24">
        <v>529080</v>
      </c>
      <c r="J15" s="24"/>
      <c r="K15" s="24"/>
      <c r="L15" s="24">
        <v>529080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29" t="s">
        <v>70</v>
      </c>
      <c r="B16" s="22" t="s">
        <v>218</v>
      </c>
      <c r="C16" s="22" t="s">
        <v>219</v>
      </c>
      <c r="D16" s="22" t="s">
        <v>91</v>
      </c>
      <c r="E16" s="22" t="s">
        <v>161</v>
      </c>
      <c r="F16" s="22" t="s">
        <v>220</v>
      </c>
      <c r="G16" s="22" t="s">
        <v>221</v>
      </c>
      <c r="H16" s="24">
        <v>631537.92</v>
      </c>
      <c r="I16" s="24">
        <v>631537.92</v>
      </c>
      <c r="J16" s="24"/>
      <c r="K16" s="24"/>
      <c r="L16" s="24">
        <v>631537.92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29" t="s">
        <v>70</v>
      </c>
      <c r="B17" s="22" t="s">
        <v>218</v>
      </c>
      <c r="C17" s="22" t="s">
        <v>219</v>
      </c>
      <c r="D17" s="22" t="s">
        <v>222</v>
      </c>
      <c r="E17" s="22" t="s">
        <v>223</v>
      </c>
      <c r="F17" s="22" t="s">
        <v>224</v>
      </c>
      <c r="G17" s="22" t="s">
        <v>225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29" t="s">
        <v>70</v>
      </c>
      <c r="B18" s="22" t="s">
        <v>218</v>
      </c>
      <c r="C18" s="22" t="s">
        <v>219</v>
      </c>
      <c r="D18" s="22" t="s">
        <v>226</v>
      </c>
      <c r="E18" s="22" t="s">
        <v>227</v>
      </c>
      <c r="F18" s="22" t="s">
        <v>228</v>
      </c>
      <c r="G18" s="22" t="s">
        <v>229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29" t="s">
        <v>70</v>
      </c>
      <c r="B19" s="22" t="s">
        <v>218</v>
      </c>
      <c r="C19" s="22" t="s">
        <v>219</v>
      </c>
      <c r="D19" s="22" t="s">
        <v>97</v>
      </c>
      <c r="E19" s="22" t="s">
        <v>165</v>
      </c>
      <c r="F19" s="22" t="s">
        <v>228</v>
      </c>
      <c r="G19" s="22" t="s">
        <v>229</v>
      </c>
      <c r="H19" s="24">
        <v>280244.95</v>
      </c>
      <c r="I19" s="24">
        <v>280244.95</v>
      </c>
      <c r="J19" s="24"/>
      <c r="K19" s="24"/>
      <c r="L19" s="24">
        <v>280244.95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29" t="s">
        <v>70</v>
      </c>
      <c r="B20" s="22" t="s">
        <v>218</v>
      </c>
      <c r="C20" s="22" t="s">
        <v>219</v>
      </c>
      <c r="D20" s="22" t="s">
        <v>230</v>
      </c>
      <c r="E20" s="22" t="s">
        <v>231</v>
      </c>
      <c r="F20" s="22" t="s">
        <v>232</v>
      </c>
      <c r="G20" s="22" t="s">
        <v>233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29" t="s">
        <v>70</v>
      </c>
      <c r="B21" s="22" t="s">
        <v>218</v>
      </c>
      <c r="C21" s="22" t="s">
        <v>219</v>
      </c>
      <c r="D21" s="22" t="s">
        <v>102</v>
      </c>
      <c r="E21" s="22" t="s">
        <v>168</v>
      </c>
      <c r="F21" s="22" t="s">
        <v>234</v>
      </c>
      <c r="G21" s="22" t="s">
        <v>235</v>
      </c>
      <c r="H21" s="24">
        <v>27629.78</v>
      </c>
      <c r="I21" s="24">
        <v>27629.78</v>
      </c>
      <c r="J21" s="24"/>
      <c r="K21" s="24"/>
      <c r="L21" s="24">
        <v>27629.78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29" t="s">
        <v>70</v>
      </c>
      <c r="B22" s="22" t="s">
        <v>218</v>
      </c>
      <c r="C22" s="22" t="s">
        <v>219</v>
      </c>
      <c r="D22" s="22" t="s">
        <v>98</v>
      </c>
      <c r="E22" s="22" t="s">
        <v>166</v>
      </c>
      <c r="F22" s="22" t="s">
        <v>234</v>
      </c>
      <c r="G22" s="22" t="s">
        <v>235</v>
      </c>
      <c r="H22" s="24">
        <v>15504</v>
      </c>
      <c r="I22" s="24">
        <v>15504</v>
      </c>
      <c r="J22" s="24"/>
      <c r="K22" s="24"/>
      <c r="L22" s="24">
        <v>15504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29" t="s">
        <v>70</v>
      </c>
      <c r="B23" s="22" t="s">
        <v>218</v>
      </c>
      <c r="C23" s="22" t="s">
        <v>219</v>
      </c>
      <c r="D23" s="22" t="s">
        <v>98</v>
      </c>
      <c r="E23" s="22" t="s">
        <v>166</v>
      </c>
      <c r="F23" s="22" t="s">
        <v>234</v>
      </c>
      <c r="G23" s="22" t="s">
        <v>235</v>
      </c>
      <c r="H23" s="24">
        <v>7894.22</v>
      </c>
      <c r="I23" s="24">
        <v>7894.22</v>
      </c>
      <c r="J23" s="24"/>
      <c r="K23" s="24"/>
      <c r="L23" s="24">
        <v>7894.22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29" t="s">
        <v>70</v>
      </c>
      <c r="B24" s="22" t="s">
        <v>236</v>
      </c>
      <c r="C24" s="22" t="s">
        <v>172</v>
      </c>
      <c r="D24" s="22" t="s">
        <v>111</v>
      </c>
      <c r="E24" s="22" t="s">
        <v>172</v>
      </c>
      <c r="F24" s="22" t="s">
        <v>237</v>
      </c>
      <c r="G24" s="22" t="s">
        <v>172</v>
      </c>
      <c r="H24" s="24">
        <v>473653.44</v>
      </c>
      <c r="I24" s="24">
        <v>473653.44</v>
      </c>
      <c r="J24" s="24"/>
      <c r="K24" s="24"/>
      <c r="L24" s="24">
        <v>473653.44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29" t="s">
        <v>70</v>
      </c>
      <c r="B25" s="22" t="s">
        <v>238</v>
      </c>
      <c r="C25" s="22" t="s">
        <v>239</v>
      </c>
      <c r="D25" s="22" t="s">
        <v>102</v>
      </c>
      <c r="E25" s="22" t="s">
        <v>168</v>
      </c>
      <c r="F25" s="22" t="s">
        <v>240</v>
      </c>
      <c r="G25" s="22" t="s">
        <v>241</v>
      </c>
      <c r="H25" s="24">
        <v>8200</v>
      </c>
      <c r="I25" s="24">
        <v>8200</v>
      </c>
      <c r="J25" s="24"/>
      <c r="K25" s="24"/>
      <c r="L25" s="24">
        <v>8200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29" t="s">
        <v>70</v>
      </c>
      <c r="B26" s="22" t="s">
        <v>238</v>
      </c>
      <c r="C26" s="22" t="s">
        <v>239</v>
      </c>
      <c r="D26" s="22" t="s">
        <v>102</v>
      </c>
      <c r="E26" s="22" t="s">
        <v>168</v>
      </c>
      <c r="F26" s="22" t="s">
        <v>242</v>
      </c>
      <c r="G26" s="22" t="s">
        <v>243</v>
      </c>
      <c r="H26" s="24">
        <v>30000</v>
      </c>
      <c r="I26" s="24">
        <v>30000</v>
      </c>
      <c r="J26" s="24"/>
      <c r="K26" s="24"/>
      <c r="L26" s="24">
        <v>30000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29" t="s">
        <v>70</v>
      </c>
      <c r="B27" s="22" t="s">
        <v>238</v>
      </c>
      <c r="C27" s="22" t="s">
        <v>239</v>
      </c>
      <c r="D27" s="22" t="s">
        <v>102</v>
      </c>
      <c r="E27" s="22" t="s">
        <v>168</v>
      </c>
      <c r="F27" s="22" t="s">
        <v>244</v>
      </c>
      <c r="G27" s="22" t="s">
        <v>245</v>
      </c>
      <c r="H27" s="24">
        <v>2200</v>
      </c>
      <c r="I27" s="24">
        <v>2200</v>
      </c>
      <c r="J27" s="24"/>
      <c r="K27" s="24"/>
      <c r="L27" s="24">
        <v>2200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29" t="s">
        <v>70</v>
      </c>
      <c r="B28" s="22" t="s">
        <v>238</v>
      </c>
      <c r="C28" s="22" t="s">
        <v>239</v>
      </c>
      <c r="D28" s="22" t="s">
        <v>102</v>
      </c>
      <c r="E28" s="22" t="s">
        <v>168</v>
      </c>
      <c r="F28" s="22" t="s">
        <v>246</v>
      </c>
      <c r="G28" s="22" t="s">
        <v>247</v>
      </c>
      <c r="H28" s="24">
        <v>2200</v>
      </c>
      <c r="I28" s="24">
        <v>2200</v>
      </c>
      <c r="J28" s="24"/>
      <c r="K28" s="24"/>
      <c r="L28" s="24">
        <v>2200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29" t="s">
        <v>70</v>
      </c>
      <c r="B29" s="22" t="s">
        <v>238</v>
      </c>
      <c r="C29" s="22" t="s">
        <v>239</v>
      </c>
      <c r="D29" s="22" t="s">
        <v>102</v>
      </c>
      <c r="E29" s="22" t="s">
        <v>168</v>
      </c>
      <c r="F29" s="22" t="s">
        <v>248</v>
      </c>
      <c r="G29" s="22" t="s">
        <v>249</v>
      </c>
      <c r="H29" s="24">
        <v>6900</v>
      </c>
      <c r="I29" s="24">
        <v>6900</v>
      </c>
      <c r="J29" s="24"/>
      <c r="K29" s="24"/>
      <c r="L29" s="24">
        <v>6900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29" t="s">
        <v>70</v>
      </c>
      <c r="B30" s="22" t="s">
        <v>250</v>
      </c>
      <c r="C30" s="22" t="s">
        <v>251</v>
      </c>
      <c r="D30" s="22" t="s">
        <v>102</v>
      </c>
      <c r="E30" s="22" t="s">
        <v>168</v>
      </c>
      <c r="F30" s="22" t="s">
        <v>252</v>
      </c>
      <c r="G30" s="22" t="s">
        <v>179</v>
      </c>
      <c r="H30" s="24">
        <v>1500</v>
      </c>
      <c r="I30" s="24">
        <v>1500</v>
      </c>
      <c r="J30" s="24"/>
      <c r="K30" s="24"/>
      <c r="L30" s="24">
        <v>1500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29" t="s">
        <v>70</v>
      </c>
      <c r="B31" s="22" t="s">
        <v>253</v>
      </c>
      <c r="C31" s="22" t="s">
        <v>254</v>
      </c>
      <c r="D31" s="22" t="s">
        <v>102</v>
      </c>
      <c r="E31" s="22" t="s">
        <v>168</v>
      </c>
      <c r="F31" s="22" t="s">
        <v>255</v>
      </c>
      <c r="G31" s="22" t="s">
        <v>256</v>
      </c>
      <c r="H31" s="24">
        <v>23000</v>
      </c>
      <c r="I31" s="24">
        <v>23000</v>
      </c>
      <c r="J31" s="24"/>
      <c r="K31" s="24"/>
      <c r="L31" s="24">
        <v>23000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29" t="s">
        <v>70</v>
      </c>
      <c r="B32" s="22" t="s">
        <v>257</v>
      </c>
      <c r="C32" s="22" t="s">
        <v>258</v>
      </c>
      <c r="D32" s="22" t="s">
        <v>102</v>
      </c>
      <c r="E32" s="22" t="s">
        <v>168</v>
      </c>
      <c r="F32" s="22" t="s">
        <v>259</v>
      </c>
      <c r="G32" s="22" t="s">
        <v>258</v>
      </c>
      <c r="H32" s="24">
        <v>78942.24</v>
      </c>
      <c r="I32" s="24">
        <v>78942.24</v>
      </c>
      <c r="J32" s="24"/>
      <c r="K32" s="24"/>
      <c r="L32" s="24">
        <v>78942.24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29" t="s">
        <v>70</v>
      </c>
      <c r="B33" s="22" t="s">
        <v>260</v>
      </c>
      <c r="C33" s="22" t="s">
        <v>261</v>
      </c>
      <c r="D33" s="22" t="s">
        <v>102</v>
      </c>
      <c r="E33" s="22" t="s">
        <v>168</v>
      </c>
      <c r="F33" s="22" t="s">
        <v>262</v>
      </c>
      <c r="G33" s="22" t="s">
        <v>263</v>
      </c>
      <c r="H33" s="24">
        <v>55768.39</v>
      </c>
      <c r="I33" s="24">
        <v>55768.39</v>
      </c>
      <c r="J33" s="24"/>
      <c r="K33" s="24"/>
      <c r="L33" s="24">
        <v>55768.39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29" t="s">
        <v>70</v>
      </c>
      <c r="B34" s="22" t="s">
        <v>264</v>
      </c>
      <c r="C34" s="22" t="s">
        <v>265</v>
      </c>
      <c r="D34" s="22" t="s">
        <v>90</v>
      </c>
      <c r="E34" s="22" t="s">
        <v>160</v>
      </c>
      <c r="F34" s="22" t="s">
        <v>266</v>
      </c>
      <c r="G34" s="22" t="s">
        <v>267</v>
      </c>
      <c r="H34" s="24">
        <v>666246.6</v>
      </c>
      <c r="I34" s="24">
        <v>666246.6</v>
      </c>
      <c r="J34" s="24"/>
      <c r="K34" s="24"/>
      <c r="L34" s="24">
        <v>666246.6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29" t="s">
        <v>70</v>
      </c>
      <c r="B35" s="22" t="s">
        <v>268</v>
      </c>
      <c r="C35" s="22" t="s">
        <v>269</v>
      </c>
      <c r="D35" s="22" t="s">
        <v>93</v>
      </c>
      <c r="E35" s="22" t="s">
        <v>163</v>
      </c>
      <c r="F35" s="22" t="s">
        <v>270</v>
      </c>
      <c r="G35" s="22" t="s">
        <v>271</v>
      </c>
      <c r="H35" s="24">
        <v>23488.56</v>
      </c>
      <c r="I35" s="24">
        <v>23488.56</v>
      </c>
      <c r="J35" s="24"/>
      <c r="K35" s="24"/>
      <c r="L35" s="24">
        <v>23488.56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29" t="s">
        <v>70</v>
      </c>
      <c r="B36" s="22" t="s">
        <v>218</v>
      </c>
      <c r="C36" s="22" t="s">
        <v>219</v>
      </c>
      <c r="D36" s="22" t="s">
        <v>226</v>
      </c>
      <c r="E36" s="22" t="s">
        <v>227</v>
      </c>
      <c r="F36" s="22" t="s">
        <v>272</v>
      </c>
      <c r="G36" s="22" t="s">
        <v>273</v>
      </c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29" t="s">
        <v>70</v>
      </c>
      <c r="B37" s="22" t="s">
        <v>274</v>
      </c>
      <c r="C37" s="22" t="s">
        <v>275</v>
      </c>
      <c r="D37" s="22" t="s">
        <v>102</v>
      </c>
      <c r="E37" s="22" t="s">
        <v>168</v>
      </c>
      <c r="F37" s="22" t="s">
        <v>208</v>
      </c>
      <c r="G37" s="22" t="s">
        <v>209</v>
      </c>
      <c r="H37" s="24">
        <v>203980</v>
      </c>
      <c r="I37" s="24">
        <v>203980</v>
      </c>
      <c r="J37" s="24"/>
      <c r="K37" s="24"/>
      <c r="L37" s="24">
        <v>203980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35" t="s">
        <v>112</v>
      </c>
      <c r="B38" s="130"/>
      <c r="C38" s="130"/>
      <c r="D38" s="130"/>
      <c r="E38" s="130"/>
      <c r="F38" s="130"/>
      <c r="G38" s="131"/>
      <c r="H38" s="24">
        <v>7329362.1</v>
      </c>
      <c r="I38" s="24">
        <v>7329362.1</v>
      </c>
      <c r="J38" s="24"/>
      <c r="K38" s="24"/>
      <c r="L38" s="24">
        <v>7329362.1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</sheetData>
  <mergeCells count="30">
    <mergeCell ref="A3:W3"/>
    <mergeCell ref="A4:G4"/>
    <mergeCell ref="H5:W5"/>
    <mergeCell ref="I6:M6"/>
    <mergeCell ref="N6:P6"/>
    <mergeCell ref="R6:W6"/>
    <mergeCell ref="A38:G38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5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285714285714" customWidth="1"/>
    <col min="2" max="2" width="30.4285714285714" customWidth="1"/>
    <col min="3" max="3" width="32.8571428571429" customWidth="1"/>
    <col min="4" max="4" width="23.8571428571429" customWidth="1"/>
    <col min="5" max="5" width="11.1428571428571" customWidth="1"/>
    <col min="6" max="6" width="17.7142857142857" customWidth="1"/>
    <col min="7" max="7" width="9.85714285714286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39" t="s">
        <v>276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"单位名称："&amp;"耿马傣族佤族自治县种植业发展服务中心"</f>
        <v>单位名称：耿马傣族佤族自治县种植业发展服务中心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39" t="s">
        <v>174</v>
      </c>
    </row>
    <row r="5" ht="18.75" customHeight="1" spans="1:23">
      <c r="A5" s="11" t="s">
        <v>277</v>
      </c>
      <c r="B5" s="12" t="s">
        <v>188</v>
      </c>
      <c r="C5" s="11" t="s">
        <v>189</v>
      </c>
      <c r="D5" s="11" t="s">
        <v>278</v>
      </c>
      <c r="E5" s="12" t="s">
        <v>190</v>
      </c>
      <c r="F5" s="12" t="s">
        <v>191</v>
      </c>
      <c r="G5" s="12" t="s">
        <v>279</v>
      </c>
      <c r="H5" s="12" t="s">
        <v>280</v>
      </c>
      <c r="I5" s="31" t="s">
        <v>55</v>
      </c>
      <c r="J5" s="13" t="s">
        <v>281</v>
      </c>
      <c r="K5" s="14"/>
      <c r="L5" s="14"/>
      <c r="M5" s="15"/>
      <c r="N5" s="13" t="s">
        <v>196</v>
      </c>
      <c r="O5" s="14"/>
      <c r="P5" s="15"/>
      <c r="Q5" s="12" t="s">
        <v>61</v>
      </c>
      <c r="R5" s="13" t="s">
        <v>77</v>
      </c>
      <c r="S5" s="14"/>
      <c r="T5" s="14"/>
      <c r="U5" s="14"/>
      <c r="V5" s="14"/>
      <c r="W5" s="15"/>
    </row>
    <row r="6" ht="18.75" customHeight="1" spans="1:23">
      <c r="A6" s="16"/>
      <c r="B6" s="32"/>
      <c r="C6" s="16"/>
      <c r="D6" s="16"/>
      <c r="E6" s="17"/>
      <c r="F6" s="17"/>
      <c r="G6" s="17"/>
      <c r="H6" s="17"/>
      <c r="I6" s="32"/>
      <c r="J6" s="119" t="s">
        <v>58</v>
      </c>
      <c r="K6" s="120"/>
      <c r="L6" s="12" t="s">
        <v>59</v>
      </c>
      <c r="M6" s="12" t="s">
        <v>60</v>
      </c>
      <c r="N6" s="12" t="s">
        <v>58</v>
      </c>
      <c r="O6" s="12" t="s">
        <v>59</v>
      </c>
      <c r="P6" s="12" t="s">
        <v>60</v>
      </c>
      <c r="Q6" s="17"/>
      <c r="R6" s="12" t="s">
        <v>57</v>
      </c>
      <c r="S6" s="11" t="s">
        <v>64</v>
      </c>
      <c r="T6" s="11" t="s">
        <v>202</v>
      </c>
      <c r="U6" s="11" t="s">
        <v>66</v>
      </c>
      <c r="V6" s="11" t="s">
        <v>67</v>
      </c>
      <c r="W6" s="11" t="s">
        <v>68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32"/>
      <c r="J7" s="121" t="s">
        <v>57</v>
      </c>
      <c r="K7" s="94"/>
      <c r="L7" s="32"/>
      <c r="M7" s="32"/>
      <c r="N7" s="32"/>
      <c r="O7" s="32"/>
      <c r="P7" s="32"/>
      <c r="Q7" s="32"/>
      <c r="R7" s="32"/>
      <c r="S7" s="122"/>
      <c r="T7" s="122"/>
      <c r="U7" s="122"/>
      <c r="V7" s="122"/>
      <c r="W7" s="122"/>
    </row>
    <row r="8" ht="18.75" customHeight="1" spans="1:23">
      <c r="A8" s="18"/>
      <c r="B8" s="33"/>
      <c r="C8" s="18"/>
      <c r="D8" s="18"/>
      <c r="E8" s="19"/>
      <c r="F8" s="19"/>
      <c r="G8" s="19"/>
      <c r="H8" s="19"/>
      <c r="I8" s="33"/>
      <c r="J8" s="46" t="s">
        <v>57</v>
      </c>
      <c r="K8" s="46" t="s">
        <v>282</v>
      </c>
      <c r="L8" s="19"/>
      <c r="M8" s="19"/>
      <c r="N8" s="19"/>
      <c r="O8" s="19"/>
      <c r="P8" s="19"/>
      <c r="Q8" s="19"/>
      <c r="R8" s="19"/>
      <c r="S8" s="19"/>
      <c r="T8" s="19"/>
      <c r="U8" s="33"/>
      <c r="V8" s="19"/>
      <c r="W8" s="19"/>
    </row>
    <row r="9" ht="18.75" customHeight="1" spans="1:23">
      <c r="A9" s="117">
        <v>1</v>
      </c>
      <c r="B9" s="117">
        <v>2</v>
      </c>
      <c r="C9" s="117">
        <v>3</v>
      </c>
      <c r="D9" s="117">
        <v>4</v>
      </c>
      <c r="E9" s="117">
        <v>5</v>
      </c>
      <c r="F9" s="117">
        <v>6</v>
      </c>
      <c r="G9" s="117">
        <v>7</v>
      </c>
      <c r="H9" s="117">
        <v>8</v>
      </c>
      <c r="I9" s="117">
        <v>9</v>
      </c>
      <c r="J9" s="117">
        <v>10</v>
      </c>
      <c r="K9" s="117">
        <v>11</v>
      </c>
      <c r="L9" s="117">
        <v>12</v>
      </c>
      <c r="M9" s="117">
        <v>13</v>
      </c>
      <c r="N9" s="117">
        <v>14</v>
      </c>
      <c r="O9" s="117">
        <v>15</v>
      </c>
      <c r="P9" s="117">
        <v>16</v>
      </c>
      <c r="Q9" s="117">
        <v>17</v>
      </c>
      <c r="R9" s="117">
        <v>18</v>
      </c>
      <c r="S9" s="117">
        <v>19</v>
      </c>
      <c r="T9" s="117">
        <v>20</v>
      </c>
      <c r="U9" s="117">
        <v>21</v>
      </c>
      <c r="V9" s="117">
        <v>22</v>
      </c>
      <c r="W9" s="117">
        <v>23</v>
      </c>
    </row>
    <row r="10" ht="18.75" customHeight="1" spans="1:23">
      <c r="A10" s="22"/>
      <c r="B10" s="22"/>
      <c r="C10" s="22" t="s">
        <v>283</v>
      </c>
      <c r="D10" s="22"/>
      <c r="E10" s="22"/>
      <c r="F10" s="22"/>
      <c r="G10" s="22"/>
      <c r="H10" s="22"/>
      <c r="I10" s="24">
        <v>1832.1</v>
      </c>
      <c r="J10" s="24"/>
      <c r="K10" s="24"/>
      <c r="L10" s="24"/>
      <c r="M10" s="24"/>
      <c r="N10" s="24"/>
      <c r="O10" s="24"/>
      <c r="P10" s="24"/>
      <c r="Q10" s="24"/>
      <c r="R10" s="24">
        <v>1832.1</v>
      </c>
      <c r="S10" s="24"/>
      <c r="T10" s="24"/>
      <c r="U10" s="24"/>
      <c r="V10" s="24"/>
      <c r="W10" s="24">
        <v>1832.1</v>
      </c>
    </row>
    <row r="11" ht="18.75" customHeight="1" spans="1:23">
      <c r="A11" s="118" t="s">
        <v>284</v>
      </c>
      <c r="B11" s="118" t="s">
        <v>285</v>
      </c>
      <c r="C11" s="22" t="s">
        <v>283</v>
      </c>
      <c r="D11" s="118" t="s">
        <v>70</v>
      </c>
      <c r="E11" s="118" t="s">
        <v>105</v>
      </c>
      <c r="F11" s="118" t="s">
        <v>170</v>
      </c>
      <c r="G11" s="118" t="s">
        <v>286</v>
      </c>
      <c r="H11" s="118" t="s">
        <v>287</v>
      </c>
      <c r="I11" s="24">
        <v>1832.1</v>
      </c>
      <c r="J11" s="24"/>
      <c r="K11" s="24"/>
      <c r="L11" s="24"/>
      <c r="M11" s="24"/>
      <c r="N11" s="24"/>
      <c r="O11" s="24"/>
      <c r="P11" s="24"/>
      <c r="Q11" s="24"/>
      <c r="R11" s="24">
        <v>1832.1</v>
      </c>
      <c r="S11" s="24"/>
      <c r="T11" s="24"/>
      <c r="U11" s="24"/>
      <c r="V11" s="24"/>
      <c r="W11" s="24">
        <v>1832.1</v>
      </c>
    </row>
    <row r="12" ht="18.75" customHeight="1" spans="1:23">
      <c r="A12" s="25"/>
      <c r="B12" s="25"/>
      <c r="C12" s="22" t="s">
        <v>288</v>
      </c>
      <c r="D12" s="25"/>
      <c r="E12" s="25"/>
      <c r="F12" s="25"/>
      <c r="G12" s="25"/>
      <c r="H12" s="25"/>
      <c r="I12" s="24">
        <v>3671.81</v>
      </c>
      <c r="J12" s="24"/>
      <c r="K12" s="24"/>
      <c r="L12" s="24"/>
      <c r="M12" s="24"/>
      <c r="N12" s="24"/>
      <c r="O12" s="24"/>
      <c r="P12" s="24"/>
      <c r="Q12" s="24"/>
      <c r="R12" s="24">
        <v>3671.81</v>
      </c>
      <c r="S12" s="24"/>
      <c r="T12" s="24"/>
      <c r="U12" s="24"/>
      <c r="V12" s="24"/>
      <c r="W12" s="24">
        <v>3671.81</v>
      </c>
    </row>
    <row r="13" ht="18.75" customHeight="1" spans="1:23">
      <c r="A13" s="118" t="s">
        <v>284</v>
      </c>
      <c r="B13" s="118" t="s">
        <v>289</v>
      </c>
      <c r="C13" s="22" t="s">
        <v>288</v>
      </c>
      <c r="D13" s="118" t="s">
        <v>70</v>
      </c>
      <c r="E13" s="118" t="s">
        <v>105</v>
      </c>
      <c r="F13" s="118" t="s">
        <v>170</v>
      </c>
      <c r="G13" s="118" t="s">
        <v>286</v>
      </c>
      <c r="H13" s="118" t="s">
        <v>287</v>
      </c>
      <c r="I13" s="24">
        <v>3671.81</v>
      </c>
      <c r="J13" s="24"/>
      <c r="K13" s="24"/>
      <c r="L13" s="24"/>
      <c r="M13" s="24"/>
      <c r="N13" s="24"/>
      <c r="O13" s="24"/>
      <c r="P13" s="24"/>
      <c r="Q13" s="24"/>
      <c r="R13" s="24">
        <v>3671.81</v>
      </c>
      <c r="S13" s="24"/>
      <c r="T13" s="24"/>
      <c r="U13" s="24"/>
      <c r="V13" s="24"/>
      <c r="W13" s="24">
        <v>3671.81</v>
      </c>
    </row>
    <row r="14" ht="18.75" customHeight="1" spans="1:23">
      <c r="A14" s="25"/>
      <c r="B14" s="25"/>
      <c r="C14" s="22" t="s">
        <v>290</v>
      </c>
      <c r="D14" s="25"/>
      <c r="E14" s="25"/>
      <c r="F14" s="25"/>
      <c r="G14" s="25"/>
      <c r="H14" s="25"/>
      <c r="I14" s="24">
        <v>7385.31</v>
      </c>
      <c r="J14" s="24"/>
      <c r="K14" s="24"/>
      <c r="L14" s="24"/>
      <c r="M14" s="24"/>
      <c r="N14" s="24"/>
      <c r="O14" s="24"/>
      <c r="P14" s="24"/>
      <c r="Q14" s="24"/>
      <c r="R14" s="24">
        <v>7385.31</v>
      </c>
      <c r="S14" s="24"/>
      <c r="T14" s="24"/>
      <c r="U14" s="24"/>
      <c r="V14" s="24"/>
      <c r="W14" s="24">
        <v>7385.31</v>
      </c>
    </row>
    <row r="15" ht="18.75" customHeight="1" spans="1:23">
      <c r="A15" s="118" t="s">
        <v>284</v>
      </c>
      <c r="B15" s="118" t="s">
        <v>291</v>
      </c>
      <c r="C15" s="22" t="s">
        <v>290</v>
      </c>
      <c r="D15" s="118" t="s">
        <v>70</v>
      </c>
      <c r="E15" s="118" t="s">
        <v>105</v>
      </c>
      <c r="F15" s="118" t="s">
        <v>170</v>
      </c>
      <c r="G15" s="118" t="s">
        <v>286</v>
      </c>
      <c r="H15" s="118" t="s">
        <v>287</v>
      </c>
      <c r="I15" s="24">
        <v>7385.31</v>
      </c>
      <c r="J15" s="24"/>
      <c r="K15" s="24"/>
      <c r="L15" s="24"/>
      <c r="M15" s="24"/>
      <c r="N15" s="24"/>
      <c r="O15" s="24"/>
      <c r="P15" s="24"/>
      <c r="Q15" s="24"/>
      <c r="R15" s="24">
        <v>7385.31</v>
      </c>
      <c r="S15" s="24"/>
      <c r="T15" s="24"/>
      <c r="U15" s="24"/>
      <c r="V15" s="24"/>
      <c r="W15" s="24">
        <v>7385.31</v>
      </c>
    </row>
    <row r="16" ht="18.75" customHeight="1" spans="1:23">
      <c r="A16" s="25"/>
      <c r="B16" s="25"/>
      <c r="C16" s="22" t="s">
        <v>292</v>
      </c>
      <c r="D16" s="25"/>
      <c r="E16" s="25"/>
      <c r="F16" s="25"/>
      <c r="G16" s="25"/>
      <c r="H16" s="25"/>
      <c r="I16" s="24">
        <v>10539.2</v>
      </c>
      <c r="J16" s="24"/>
      <c r="K16" s="24"/>
      <c r="L16" s="24"/>
      <c r="M16" s="24"/>
      <c r="N16" s="24"/>
      <c r="O16" s="24"/>
      <c r="P16" s="24"/>
      <c r="Q16" s="24"/>
      <c r="R16" s="24">
        <v>10539.2</v>
      </c>
      <c r="S16" s="24"/>
      <c r="T16" s="24"/>
      <c r="U16" s="24"/>
      <c r="V16" s="24"/>
      <c r="W16" s="24">
        <v>10539.2</v>
      </c>
    </row>
    <row r="17" ht="18.75" customHeight="1" spans="1:23">
      <c r="A17" s="118" t="s">
        <v>284</v>
      </c>
      <c r="B17" s="118" t="s">
        <v>293</v>
      </c>
      <c r="C17" s="22" t="s">
        <v>292</v>
      </c>
      <c r="D17" s="118" t="s">
        <v>70</v>
      </c>
      <c r="E17" s="118" t="s">
        <v>105</v>
      </c>
      <c r="F17" s="118" t="s">
        <v>170</v>
      </c>
      <c r="G17" s="118" t="s">
        <v>286</v>
      </c>
      <c r="H17" s="118" t="s">
        <v>287</v>
      </c>
      <c r="I17" s="24">
        <v>10539.2</v>
      </c>
      <c r="J17" s="24"/>
      <c r="K17" s="24"/>
      <c r="L17" s="24"/>
      <c r="M17" s="24"/>
      <c r="N17" s="24"/>
      <c r="O17" s="24"/>
      <c r="P17" s="24"/>
      <c r="Q17" s="24"/>
      <c r="R17" s="24">
        <v>10539.2</v>
      </c>
      <c r="S17" s="24"/>
      <c r="T17" s="24"/>
      <c r="U17" s="24"/>
      <c r="V17" s="24"/>
      <c r="W17" s="24">
        <v>10539.2</v>
      </c>
    </row>
    <row r="18" ht="18.75" customHeight="1" spans="1:23">
      <c r="A18" s="25"/>
      <c r="B18" s="25"/>
      <c r="C18" s="22" t="s">
        <v>294</v>
      </c>
      <c r="D18" s="25"/>
      <c r="E18" s="25"/>
      <c r="F18" s="25"/>
      <c r="G18" s="25"/>
      <c r="H18" s="25"/>
      <c r="I18" s="24">
        <v>7838.19</v>
      </c>
      <c r="J18" s="24"/>
      <c r="K18" s="24"/>
      <c r="L18" s="24"/>
      <c r="M18" s="24"/>
      <c r="N18" s="24"/>
      <c r="O18" s="24"/>
      <c r="P18" s="24"/>
      <c r="Q18" s="24"/>
      <c r="R18" s="24">
        <v>7838.19</v>
      </c>
      <c r="S18" s="24"/>
      <c r="T18" s="24"/>
      <c r="U18" s="24">
        <v>7838.19</v>
      </c>
      <c r="V18" s="24"/>
      <c r="W18" s="24"/>
    </row>
    <row r="19" ht="18.75" customHeight="1" spans="1:23">
      <c r="A19" s="118" t="s">
        <v>284</v>
      </c>
      <c r="B19" s="118" t="s">
        <v>295</v>
      </c>
      <c r="C19" s="22" t="s">
        <v>294</v>
      </c>
      <c r="D19" s="118" t="s">
        <v>70</v>
      </c>
      <c r="E19" s="118" t="s">
        <v>86</v>
      </c>
      <c r="F19" s="118" t="s">
        <v>296</v>
      </c>
      <c r="G19" s="118" t="s">
        <v>286</v>
      </c>
      <c r="H19" s="118" t="s">
        <v>287</v>
      </c>
      <c r="I19" s="24">
        <v>7838.19</v>
      </c>
      <c r="J19" s="24"/>
      <c r="K19" s="24"/>
      <c r="L19" s="24"/>
      <c r="M19" s="24"/>
      <c r="N19" s="24"/>
      <c r="O19" s="24"/>
      <c r="P19" s="24"/>
      <c r="Q19" s="24"/>
      <c r="R19" s="24">
        <v>7838.19</v>
      </c>
      <c r="S19" s="24"/>
      <c r="T19" s="24"/>
      <c r="U19" s="24">
        <v>7838.19</v>
      </c>
      <c r="V19" s="24"/>
      <c r="W19" s="24"/>
    </row>
    <row r="20" ht="18.75" customHeight="1" spans="1:23">
      <c r="A20" s="25"/>
      <c r="B20" s="25"/>
      <c r="C20" s="22" t="s">
        <v>297</v>
      </c>
      <c r="D20" s="25"/>
      <c r="E20" s="25"/>
      <c r="F20" s="25"/>
      <c r="G20" s="25"/>
      <c r="H20" s="25"/>
      <c r="I20" s="24">
        <v>6200</v>
      </c>
      <c r="J20" s="24">
        <v>6200</v>
      </c>
      <c r="K20" s="24">
        <v>6200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18" t="s">
        <v>298</v>
      </c>
      <c r="B21" s="118" t="s">
        <v>299</v>
      </c>
      <c r="C21" s="22" t="s">
        <v>297</v>
      </c>
      <c r="D21" s="118" t="s">
        <v>70</v>
      </c>
      <c r="E21" s="118" t="s">
        <v>105</v>
      </c>
      <c r="F21" s="118" t="s">
        <v>170</v>
      </c>
      <c r="G21" s="118" t="s">
        <v>270</v>
      </c>
      <c r="H21" s="118" t="s">
        <v>271</v>
      </c>
      <c r="I21" s="24">
        <v>6200</v>
      </c>
      <c r="J21" s="24">
        <v>6200</v>
      </c>
      <c r="K21" s="24">
        <v>6200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25"/>
      <c r="B22" s="25"/>
      <c r="C22" s="22" t="s">
        <v>300</v>
      </c>
      <c r="D22" s="25"/>
      <c r="E22" s="25"/>
      <c r="F22" s="25"/>
      <c r="G22" s="25"/>
      <c r="H22" s="25"/>
      <c r="I22" s="24">
        <v>30000</v>
      </c>
      <c r="J22" s="24">
        <v>30000</v>
      </c>
      <c r="K22" s="24">
        <v>30000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18" t="s">
        <v>284</v>
      </c>
      <c r="B23" s="118" t="s">
        <v>301</v>
      </c>
      <c r="C23" s="22" t="s">
        <v>300</v>
      </c>
      <c r="D23" s="118" t="s">
        <v>70</v>
      </c>
      <c r="E23" s="118" t="s">
        <v>105</v>
      </c>
      <c r="F23" s="118" t="s">
        <v>170</v>
      </c>
      <c r="G23" s="118" t="s">
        <v>242</v>
      </c>
      <c r="H23" s="118" t="s">
        <v>243</v>
      </c>
      <c r="I23" s="24">
        <v>20000</v>
      </c>
      <c r="J23" s="24">
        <v>20000</v>
      </c>
      <c r="K23" s="24">
        <v>20000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18" t="s">
        <v>284</v>
      </c>
      <c r="B24" s="118" t="s">
        <v>301</v>
      </c>
      <c r="C24" s="22" t="s">
        <v>300</v>
      </c>
      <c r="D24" s="118" t="s">
        <v>70</v>
      </c>
      <c r="E24" s="118" t="s">
        <v>105</v>
      </c>
      <c r="F24" s="118" t="s">
        <v>170</v>
      </c>
      <c r="G24" s="118" t="s">
        <v>255</v>
      </c>
      <c r="H24" s="118" t="s">
        <v>256</v>
      </c>
      <c r="I24" s="24">
        <v>10000</v>
      </c>
      <c r="J24" s="24">
        <v>10000</v>
      </c>
      <c r="K24" s="24">
        <v>10000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25"/>
      <c r="B25" s="25"/>
      <c r="C25" s="22" t="s">
        <v>302</v>
      </c>
      <c r="D25" s="25"/>
      <c r="E25" s="25"/>
      <c r="F25" s="25"/>
      <c r="G25" s="25"/>
      <c r="H25" s="25"/>
      <c r="I25" s="24">
        <v>374</v>
      </c>
      <c r="J25" s="24"/>
      <c r="K25" s="24"/>
      <c r="L25" s="24"/>
      <c r="M25" s="24"/>
      <c r="N25" s="24"/>
      <c r="O25" s="24"/>
      <c r="P25" s="24"/>
      <c r="Q25" s="24"/>
      <c r="R25" s="24">
        <v>374</v>
      </c>
      <c r="S25" s="24"/>
      <c r="T25" s="24"/>
      <c r="U25" s="24"/>
      <c r="V25" s="24"/>
      <c r="W25" s="24">
        <v>374</v>
      </c>
    </row>
    <row r="26" ht="18.75" customHeight="1" spans="1:23">
      <c r="A26" s="118" t="s">
        <v>298</v>
      </c>
      <c r="B26" s="118" t="s">
        <v>303</v>
      </c>
      <c r="C26" s="22" t="s">
        <v>302</v>
      </c>
      <c r="D26" s="118" t="s">
        <v>70</v>
      </c>
      <c r="E26" s="118" t="s">
        <v>105</v>
      </c>
      <c r="F26" s="118" t="s">
        <v>170</v>
      </c>
      <c r="G26" s="118" t="s">
        <v>304</v>
      </c>
      <c r="H26" s="118" t="s">
        <v>305</v>
      </c>
      <c r="I26" s="24">
        <v>374</v>
      </c>
      <c r="J26" s="24"/>
      <c r="K26" s="24"/>
      <c r="L26" s="24"/>
      <c r="M26" s="24"/>
      <c r="N26" s="24"/>
      <c r="O26" s="24"/>
      <c r="P26" s="24"/>
      <c r="Q26" s="24"/>
      <c r="R26" s="24">
        <v>374</v>
      </c>
      <c r="S26" s="24"/>
      <c r="T26" s="24"/>
      <c r="U26" s="24"/>
      <c r="V26" s="24"/>
      <c r="W26" s="24">
        <v>374</v>
      </c>
    </row>
    <row r="27" ht="18.75" customHeight="1" spans="1:23">
      <c r="A27" s="25"/>
      <c r="B27" s="25"/>
      <c r="C27" s="22" t="s">
        <v>306</v>
      </c>
      <c r="D27" s="25"/>
      <c r="E27" s="25"/>
      <c r="F27" s="25"/>
      <c r="G27" s="25"/>
      <c r="H27" s="25"/>
      <c r="I27" s="24">
        <v>10000</v>
      </c>
      <c r="J27" s="24"/>
      <c r="K27" s="24"/>
      <c r="L27" s="24"/>
      <c r="M27" s="24"/>
      <c r="N27" s="24"/>
      <c r="O27" s="24"/>
      <c r="P27" s="24"/>
      <c r="Q27" s="24"/>
      <c r="R27" s="24">
        <v>10000</v>
      </c>
      <c r="S27" s="24"/>
      <c r="T27" s="24"/>
      <c r="U27" s="24"/>
      <c r="V27" s="24"/>
      <c r="W27" s="24">
        <v>10000</v>
      </c>
    </row>
    <row r="28" ht="18.75" customHeight="1" spans="1:23">
      <c r="A28" s="118" t="s">
        <v>284</v>
      </c>
      <c r="B28" s="118" t="s">
        <v>307</v>
      </c>
      <c r="C28" s="22" t="s">
        <v>306</v>
      </c>
      <c r="D28" s="118" t="s">
        <v>70</v>
      </c>
      <c r="E28" s="118" t="s">
        <v>105</v>
      </c>
      <c r="F28" s="118" t="s">
        <v>170</v>
      </c>
      <c r="G28" s="118" t="s">
        <v>286</v>
      </c>
      <c r="H28" s="118" t="s">
        <v>287</v>
      </c>
      <c r="I28" s="24">
        <v>10000</v>
      </c>
      <c r="J28" s="24"/>
      <c r="K28" s="24"/>
      <c r="L28" s="24"/>
      <c r="M28" s="24"/>
      <c r="N28" s="24"/>
      <c r="O28" s="24"/>
      <c r="P28" s="24"/>
      <c r="Q28" s="24"/>
      <c r="R28" s="24">
        <v>10000</v>
      </c>
      <c r="S28" s="24"/>
      <c r="T28" s="24"/>
      <c r="U28" s="24"/>
      <c r="V28" s="24"/>
      <c r="W28" s="24">
        <v>10000</v>
      </c>
    </row>
    <row r="29" ht="18.75" customHeight="1" spans="1:23">
      <c r="A29" s="25"/>
      <c r="B29" s="25"/>
      <c r="C29" s="22" t="s">
        <v>308</v>
      </c>
      <c r="D29" s="25"/>
      <c r="E29" s="25"/>
      <c r="F29" s="25"/>
      <c r="G29" s="25"/>
      <c r="H29" s="25"/>
      <c r="I29" s="24">
        <v>17463.4</v>
      </c>
      <c r="J29" s="24"/>
      <c r="K29" s="24"/>
      <c r="L29" s="24"/>
      <c r="M29" s="24"/>
      <c r="N29" s="24"/>
      <c r="O29" s="24"/>
      <c r="P29" s="24"/>
      <c r="Q29" s="24"/>
      <c r="R29" s="24">
        <v>17463.4</v>
      </c>
      <c r="S29" s="24"/>
      <c r="T29" s="24"/>
      <c r="U29" s="24"/>
      <c r="V29" s="24"/>
      <c r="W29" s="24">
        <v>17463.4</v>
      </c>
    </row>
    <row r="30" ht="18.75" customHeight="1" spans="1:23">
      <c r="A30" s="118" t="s">
        <v>284</v>
      </c>
      <c r="B30" s="118" t="s">
        <v>309</v>
      </c>
      <c r="C30" s="22" t="s">
        <v>308</v>
      </c>
      <c r="D30" s="118" t="s">
        <v>70</v>
      </c>
      <c r="E30" s="118" t="s">
        <v>105</v>
      </c>
      <c r="F30" s="118" t="s">
        <v>170</v>
      </c>
      <c r="G30" s="118" t="s">
        <v>286</v>
      </c>
      <c r="H30" s="118" t="s">
        <v>287</v>
      </c>
      <c r="I30" s="24">
        <v>17463.4</v>
      </c>
      <c r="J30" s="24"/>
      <c r="K30" s="24"/>
      <c r="L30" s="24"/>
      <c r="M30" s="24"/>
      <c r="N30" s="24"/>
      <c r="O30" s="24"/>
      <c r="P30" s="24"/>
      <c r="Q30" s="24"/>
      <c r="R30" s="24">
        <v>17463.4</v>
      </c>
      <c r="S30" s="24"/>
      <c r="T30" s="24"/>
      <c r="U30" s="24"/>
      <c r="V30" s="24"/>
      <c r="W30" s="24">
        <v>17463.4</v>
      </c>
    </row>
    <row r="31" ht="18.75" customHeight="1" spans="1:23">
      <c r="A31" s="25"/>
      <c r="B31" s="25"/>
      <c r="C31" s="22" t="s">
        <v>310</v>
      </c>
      <c r="D31" s="25"/>
      <c r="E31" s="25"/>
      <c r="F31" s="25"/>
      <c r="G31" s="25"/>
      <c r="H31" s="25"/>
      <c r="I31" s="24">
        <v>320000</v>
      </c>
      <c r="J31" s="24">
        <v>320000</v>
      </c>
      <c r="K31" s="24">
        <v>320000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18" t="s">
        <v>284</v>
      </c>
      <c r="B32" s="118" t="s">
        <v>311</v>
      </c>
      <c r="C32" s="22" t="s">
        <v>310</v>
      </c>
      <c r="D32" s="118" t="s">
        <v>70</v>
      </c>
      <c r="E32" s="118" t="s">
        <v>104</v>
      </c>
      <c r="F32" s="118" t="s">
        <v>169</v>
      </c>
      <c r="G32" s="118" t="s">
        <v>312</v>
      </c>
      <c r="H32" s="118" t="s">
        <v>313</v>
      </c>
      <c r="I32" s="24">
        <v>320000</v>
      </c>
      <c r="J32" s="24">
        <v>320000</v>
      </c>
      <c r="K32" s="24">
        <v>320000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25"/>
      <c r="B33" s="25"/>
      <c r="C33" s="22" t="s">
        <v>314</v>
      </c>
      <c r="D33" s="25"/>
      <c r="E33" s="25"/>
      <c r="F33" s="25"/>
      <c r="G33" s="25"/>
      <c r="H33" s="25"/>
      <c r="I33" s="24">
        <v>9490</v>
      </c>
      <c r="J33" s="24"/>
      <c r="K33" s="24"/>
      <c r="L33" s="24"/>
      <c r="M33" s="24"/>
      <c r="N33" s="24"/>
      <c r="O33" s="24"/>
      <c r="P33" s="24"/>
      <c r="Q33" s="24"/>
      <c r="R33" s="24">
        <v>9490</v>
      </c>
      <c r="S33" s="24"/>
      <c r="T33" s="24"/>
      <c r="U33" s="24">
        <v>9490</v>
      </c>
      <c r="V33" s="24"/>
      <c r="W33" s="24"/>
    </row>
    <row r="34" ht="18.75" customHeight="1" spans="1:23">
      <c r="A34" s="118" t="s">
        <v>284</v>
      </c>
      <c r="B34" s="118" t="s">
        <v>315</v>
      </c>
      <c r="C34" s="22" t="s">
        <v>314</v>
      </c>
      <c r="D34" s="118" t="s">
        <v>70</v>
      </c>
      <c r="E34" s="118" t="s">
        <v>104</v>
      </c>
      <c r="F34" s="118" t="s">
        <v>169</v>
      </c>
      <c r="G34" s="118" t="s">
        <v>286</v>
      </c>
      <c r="H34" s="118" t="s">
        <v>287</v>
      </c>
      <c r="I34" s="24">
        <v>9490</v>
      </c>
      <c r="J34" s="24"/>
      <c r="K34" s="24"/>
      <c r="L34" s="24"/>
      <c r="M34" s="24"/>
      <c r="N34" s="24"/>
      <c r="O34" s="24"/>
      <c r="P34" s="24"/>
      <c r="Q34" s="24"/>
      <c r="R34" s="24">
        <v>9490</v>
      </c>
      <c r="S34" s="24"/>
      <c r="T34" s="24"/>
      <c r="U34" s="24">
        <v>9490</v>
      </c>
      <c r="V34" s="24"/>
      <c r="W34" s="24"/>
    </row>
    <row r="35" ht="18.75" customHeight="1" spans="1:23">
      <c r="A35" s="25"/>
      <c r="B35" s="25"/>
      <c r="C35" s="22" t="s">
        <v>316</v>
      </c>
      <c r="D35" s="25"/>
      <c r="E35" s="25"/>
      <c r="F35" s="25"/>
      <c r="G35" s="25"/>
      <c r="H35" s="25"/>
      <c r="I35" s="24">
        <v>9430</v>
      </c>
      <c r="J35" s="24"/>
      <c r="K35" s="24"/>
      <c r="L35" s="24"/>
      <c r="M35" s="24"/>
      <c r="N35" s="24"/>
      <c r="O35" s="24"/>
      <c r="P35" s="24"/>
      <c r="Q35" s="24"/>
      <c r="R35" s="24">
        <v>9430</v>
      </c>
      <c r="S35" s="24"/>
      <c r="T35" s="24"/>
      <c r="U35" s="24">
        <v>9430</v>
      </c>
      <c r="V35" s="24"/>
      <c r="W35" s="24"/>
    </row>
    <row r="36" ht="18.75" customHeight="1" spans="1:23">
      <c r="A36" s="118" t="s">
        <v>284</v>
      </c>
      <c r="B36" s="118" t="s">
        <v>317</v>
      </c>
      <c r="C36" s="22" t="s">
        <v>316</v>
      </c>
      <c r="D36" s="118" t="s">
        <v>70</v>
      </c>
      <c r="E36" s="118" t="s">
        <v>107</v>
      </c>
      <c r="F36" s="118" t="s">
        <v>318</v>
      </c>
      <c r="G36" s="118" t="s">
        <v>286</v>
      </c>
      <c r="H36" s="118" t="s">
        <v>287</v>
      </c>
      <c r="I36" s="24">
        <v>9430</v>
      </c>
      <c r="J36" s="24"/>
      <c r="K36" s="24"/>
      <c r="L36" s="24"/>
      <c r="M36" s="24"/>
      <c r="N36" s="24"/>
      <c r="O36" s="24"/>
      <c r="P36" s="24"/>
      <c r="Q36" s="24"/>
      <c r="R36" s="24">
        <v>9430</v>
      </c>
      <c r="S36" s="24"/>
      <c r="T36" s="24"/>
      <c r="U36" s="24">
        <v>9430</v>
      </c>
      <c r="V36" s="24"/>
      <c r="W36" s="24"/>
    </row>
    <row r="37" ht="18.75" customHeight="1" spans="1:23">
      <c r="A37" s="25"/>
      <c r="B37" s="25"/>
      <c r="C37" s="22" t="s">
        <v>319</v>
      </c>
      <c r="D37" s="25"/>
      <c r="E37" s="25"/>
      <c r="F37" s="25"/>
      <c r="G37" s="25"/>
      <c r="H37" s="25"/>
      <c r="I37" s="24">
        <v>12859.2</v>
      </c>
      <c r="J37" s="24"/>
      <c r="K37" s="24"/>
      <c r="L37" s="24"/>
      <c r="M37" s="24"/>
      <c r="N37" s="24"/>
      <c r="O37" s="24"/>
      <c r="P37" s="24"/>
      <c r="Q37" s="24"/>
      <c r="R37" s="24">
        <v>12859.2</v>
      </c>
      <c r="S37" s="24"/>
      <c r="T37" s="24"/>
      <c r="U37" s="24"/>
      <c r="V37" s="24"/>
      <c r="W37" s="24">
        <v>12859.2</v>
      </c>
    </row>
    <row r="38" ht="18.75" customHeight="1" spans="1:23">
      <c r="A38" s="118" t="s">
        <v>284</v>
      </c>
      <c r="B38" s="118" t="s">
        <v>320</v>
      </c>
      <c r="C38" s="22" t="s">
        <v>319</v>
      </c>
      <c r="D38" s="118" t="s">
        <v>70</v>
      </c>
      <c r="E38" s="118" t="s">
        <v>103</v>
      </c>
      <c r="F38" s="118" t="s">
        <v>321</v>
      </c>
      <c r="G38" s="118" t="s">
        <v>286</v>
      </c>
      <c r="H38" s="118" t="s">
        <v>287</v>
      </c>
      <c r="I38" s="24">
        <v>12859.2</v>
      </c>
      <c r="J38" s="24"/>
      <c r="K38" s="24"/>
      <c r="L38" s="24"/>
      <c r="M38" s="24"/>
      <c r="N38" s="24"/>
      <c r="O38" s="24"/>
      <c r="P38" s="24"/>
      <c r="Q38" s="24"/>
      <c r="R38" s="24">
        <v>12859.2</v>
      </c>
      <c r="S38" s="24"/>
      <c r="T38" s="24"/>
      <c r="U38" s="24"/>
      <c r="V38" s="24"/>
      <c r="W38" s="24">
        <v>12859.2</v>
      </c>
    </row>
    <row r="39" ht="18.75" customHeight="1" spans="1:23">
      <c r="A39" s="25"/>
      <c r="B39" s="25"/>
      <c r="C39" s="22" t="s">
        <v>322</v>
      </c>
      <c r="D39" s="25"/>
      <c r="E39" s="25"/>
      <c r="F39" s="25"/>
      <c r="G39" s="25"/>
      <c r="H39" s="25"/>
      <c r="I39" s="24">
        <v>28226</v>
      </c>
      <c r="J39" s="24"/>
      <c r="K39" s="24"/>
      <c r="L39" s="24"/>
      <c r="M39" s="24"/>
      <c r="N39" s="24"/>
      <c r="O39" s="24"/>
      <c r="P39" s="24"/>
      <c r="Q39" s="24"/>
      <c r="R39" s="24">
        <v>28226</v>
      </c>
      <c r="S39" s="24"/>
      <c r="T39" s="24"/>
      <c r="U39" s="24">
        <v>28226</v>
      </c>
      <c r="V39" s="24"/>
      <c r="W39" s="24"/>
    </row>
    <row r="40" ht="18.75" customHeight="1" spans="1:23">
      <c r="A40" s="118" t="s">
        <v>284</v>
      </c>
      <c r="B40" s="118" t="s">
        <v>323</v>
      </c>
      <c r="C40" s="22" t="s">
        <v>322</v>
      </c>
      <c r="D40" s="118" t="s">
        <v>70</v>
      </c>
      <c r="E40" s="118" t="s">
        <v>107</v>
      </c>
      <c r="F40" s="118" t="s">
        <v>318</v>
      </c>
      <c r="G40" s="118" t="s">
        <v>286</v>
      </c>
      <c r="H40" s="118" t="s">
        <v>287</v>
      </c>
      <c r="I40" s="24">
        <v>28226</v>
      </c>
      <c r="J40" s="24"/>
      <c r="K40" s="24"/>
      <c r="L40" s="24"/>
      <c r="M40" s="24"/>
      <c r="N40" s="24"/>
      <c r="O40" s="24"/>
      <c r="P40" s="24"/>
      <c r="Q40" s="24"/>
      <c r="R40" s="24">
        <v>28226</v>
      </c>
      <c r="S40" s="24"/>
      <c r="T40" s="24"/>
      <c r="U40" s="24">
        <v>28226</v>
      </c>
      <c r="V40" s="24"/>
      <c r="W40" s="24"/>
    </row>
    <row r="41" ht="18.75" customHeight="1" spans="1:23">
      <c r="A41" s="25"/>
      <c r="B41" s="25"/>
      <c r="C41" s="22" t="s">
        <v>324</v>
      </c>
      <c r="D41" s="25"/>
      <c r="E41" s="25"/>
      <c r="F41" s="25"/>
      <c r="G41" s="25"/>
      <c r="H41" s="25"/>
      <c r="I41" s="24">
        <v>2200.76</v>
      </c>
      <c r="J41" s="24"/>
      <c r="K41" s="24"/>
      <c r="L41" s="24"/>
      <c r="M41" s="24"/>
      <c r="N41" s="24"/>
      <c r="O41" s="24"/>
      <c r="P41" s="24"/>
      <c r="Q41" s="24"/>
      <c r="R41" s="24">
        <v>2200.76</v>
      </c>
      <c r="S41" s="24"/>
      <c r="T41" s="24"/>
      <c r="U41" s="24"/>
      <c r="V41" s="24"/>
      <c r="W41" s="24">
        <v>2200.76</v>
      </c>
    </row>
    <row r="42" ht="18.75" customHeight="1" spans="1:23">
      <c r="A42" s="118" t="s">
        <v>284</v>
      </c>
      <c r="B42" s="118" t="s">
        <v>325</v>
      </c>
      <c r="C42" s="22" t="s">
        <v>324</v>
      </c>
      <c r="D42" s="118" t="s">
        <v>70</v>
      </c>
      <c r="E42" s="118" t="s">
        <v>105</v>
      </c>
      <c r="F42" s="118" t="s">
        <v>170</v>
      </c>
      <c r="G42" s="118" t="s">
        <v>304</v>
      </c>
      <c r="H42" s="118" t="s">
        <v>305</v>
      </c>
      <c r="I42" s="24">
        <v>2200.76</v>
      </c>
      <c r="J42" s="24"/>
      <c r="K42" s="24"/>
      <c r="L42" s="24"/>
      <c r="M42" s="24"/>
      <c r="N42" s="24"/>
      <c r="O42" s="24"/>
      <c r="P42" s="24"/>
      <c r="Q42" s="24"/>
      <c r="R42" s="24">
        <v>2200.76</v>
      </c>
      <c r="S42" s="24"/>
      <c r="T42" s="24"/>
      <c r="U42" s="24"/>
      <c r="V42" s="24"/>
      <c r="W42" s="24">
        <v>2200.76</v>
      </c>
    </row>
    <row r="43" ht="18.75" customHeight="1" spans="1:23">
      <c r="A43" s="25"/>
      <c r="B43" s="25"/>
      <c r="C43" s="22" t="s">
        <v>326</v>
      </c>
      <c r="D43" s="25"/>
      <c r="E43" s="25"/>
      <c r="F43" s="25"/>
      <c r="G43" s="25"/>
      <c r="H43" s="25"/>
      <c r="I43" s="24">
        <v>1800</v>
      </c>
      <c r="J43" s="24"/>
      <c r="K43" s="24"/>
      <c r="L43" s="24"/>
      <c r="M43" s="24"/>
      <c r="N43" s="24"/>
      <c r="O43" s="24"/>
      <c r="P43" s="24"/>
      <c r="Q43" s="24"/>
      <c r="R43" s="24">
        <v>1800</v>
      </c>
      <c r="S43" s="24"/>
      <c r="T43" s="24"/>
      <c r="U43" s="24"/>
      <c r="V43" s="24"/>
      <c r="W43" s="24">
        <v>1800</v>
      </c>
    </row>
    <row r="44" ht="18.75" customHeight="1" spans="1:23">
      <c r="A44" s="118" t="s">
        <v>284</v>
      </c>
      <c r="B44" s="118" t="s">
        <v>327</v>
      </c>
      <c r="C44" s="22" t="s">
        <v>326</v>
      </c>
      <c r="D44" s="118" t="s">
        <v>70</v>
      </c>
      <c r="E44" s="118" t="s">
        <v>105</v>
      </c>
      <c r="F44" s="118" t="s">
        <v>170</v>
      </c>
      <c r="G44" s="118" t="s">
        <v>286</v>
      </c>
      <c r="H44" s="118" t="s">
        <v>287</v>
      </c>
      <c r="I44" s="24">
        <v>1800</v>
      </c>
      <c r="J44" s="24"/>
      <c r="K44" s="24"/>
      <c r="L44" s="24"/>
      <c r="M44" s="24"/>
      <c r="N44" s="24"/>
      <c r="O44" s="24"/>
      <c r="P44" s="24"/>
      <c r="Q44" s="24"/>
      <c r="R44" s="24">
        <v>1800</v>
      </c>
      <c r="S44" s="24"/>
      <c r="T44" s="24"/>
      <c r="U44" s="24"/>
      <c r="V44" s="24"/>
      <c r="W44" s="24">
        <v>1800</v>
      </c>
    </row>
    <row r="45" ht="18.75" customHeight="1" spans="1:23">
      <c r="A45" s="25"/>
      <c r="B45" s="25"/>
      <c r="C45" s="22" t="s">
        <v>328</v>
      </c>
      <c r="D45" s="25"/>
      <c r="E45" s="25"/>
      <c r="F45" s="25"/>
      <c r="G45" s="25"/>
      <c r="H45" s="25"/>
      <c r="I45" s="24">
        <v>4180</v>
      </c>
      <c r="J45" s="24"/>
      <c r="K45" s="24"/>
      <c r="L45" s="24"/>
      <c r="M45" s="24"/>
      <c r="N45" s="24"/>
      <c r="O45" s="24"/>
      <c r="P45" s="24"/>
      <c r="Q45" s="24"/>
      <c r="R45" s="24">
        <v>4180</v>
      </c>
      <c r="S45" s="24"/>
      <c r="T45" s="24"/>
      <c r="U45" s="24"/>
      <c r="V45" s="24"/>
      <c r="W45" s="24">
        <v>4180</v>
      </c>
    </row>
    <row r="46" ht="18.75" customHeight="1" spans="1:23">
      <c r="A46" s="118" t="s">
        <v>284</v>
      </c>
      <c r="B46" s="118" t="s">
        <v>329</v>
      </c>
      <c r="C46" s="22" t="s">
        <v>328</v>
      </c>
      <c r="D46" s="118" t="s">
        <v>70</v>
      </c>
      <c r="E46" s="118" t="s">
        <v>105</v>
      </c>
      <c r="F46" s="118" t="s">
        <v>170</v>
      </c>
      <c r="G46" s="118" t="s">
        <v>286</v>
      </c>
      <c r="H46" s="118" t="s">
        <v>287</v>
      </c>
      <c r="I46" s="24">
        <v>4180</v>
      </c>
      <c r="J46" s="24"/>
      <c r="K46" s="24"/>
      <c r="L46" s="24"/>
      <c r="M46" s="24"/>
      <c r="N46" s="24"/>
      <c r="O46" s="24"/>
      <c r="P46" s="24"/>
      <c r="Q46" s="24"/>
      <c r="R46" s="24">
        <v>4180</v>
      </c>
      <c r="S46" s="24"/>
      <c r="T46" s="24"/>
      <c r="U46" s="24"/>
      <c r="V46" s="24"/>
      <c r="W46" s="24">
        <v>4180</v>
      </c>
    </row>
    <row r="47" ht="18.75" customHeight="1" spans="1:23">
      <c r="A47" s="25"/>
      <c r="B47" s="25"/>
      <c r="C47" s="22" t="s">
        <v>330</v>
      </c>
      <c r="D47" s="25"/>
      <c r="E47" s="25"/>
      <c r="F47" s="25"/>
      <c r="G47" s="25"/>
      <c r="H47" s="25"/>
      <c r="I47" s="24">
        <v>1062</v>
      </c>
      <c r="J47" s="24"/>
      <c r="K47" s="24"/>
      <c r="L47" s="24"/>
      <c r="M47" s="24"/>
      <c r="N47" s="24"/>
      <c r="O47" s="24"/>
      <c r="P47" s="24"/>
      <c r="Q47" s="24"/>
      <c r="R47" s="24">
        <v>1062</v>
      </c>
      <c r="S47" s="24"/>
      <c r="T47" s="24"/>
      <c r="U47" s="24"/>
      <c r="V47" s="24"/>
      <c r="W47" s="24">
        <v>1062</v>
      </c>
    </row>
    <row r="48" ht="18.75" customHeight="1" spans="1:23">
      <c r="A48" s="118" t="s">
        <v>284</v>
      </c>
      <c r="B48" s="118" t="s">
        <v>331</v>
      </c>
      <c r="C48" s="22" t="s">
        <v>330</v>
      </c>
      <c r="D48" s="118" t="s">
        <v>70</v>
      </c>
      <c r="E48" s="118" t="s">
        <v>107</v>
      </c>
      <c r="F48" s="118" t="s">
        <v>318</v>
      </c>
      <c r="G48" s="118" t="s">
        <v>242</v>
      </c>
      <c r="H48" s="118" t="s">
        <v>243</v>
      </c>
      <c r="I48" s="24">
        <v>1062</v>
      </c>
      <c r="J48" s="24"/>
      <c r="K48" s="24"/>
      <c r="L48" s="24"/>
      <c r="M48" s="24"/>
      <c r="N48" s="24"/>
      <c r="O48" s="24"/>
      <c r="P48" s="24"/>
      <c r="Q48" s="24"/>
      <c r="R48" s="24">
        <v>1062</v>
      </c>
      <c r="S48" s="24"/>
      <c r="T48" s="24"/>
      <c r="U48" s="24"/>
      <c r="V48" s="24"/>
      <c r="W48" s="24">
        <v>1062</v>
      </c>
    </row>
    <row r="49" ht="18.75" customHeight="1" spans="1:23">
      <c r="A49" s="25"/>
      <c r="B49" s="25"/>
      <c r="C49" s="22" t="s">
        <v>332</v>
      </c>
      <c r="D49" s="25"/>
      <c r="E49" s="25"/>
      <c r="F49" s="25"/>
      <c r="G49" s="25"/>
      <c r="H49" s="25"/>
      <c r="I49" s="24">
        <v>535.9</v>
      </c>
      <c r="J49" s="24"/>
      <c r="K49" s="24"/>
      <c r="L49" s="24"/>
      <c r="M49" s="24"/>
      <c r="N49" s="24"/>
      <c r="O49" s="24"/>
      <c r="P49" s="24"/>
      <c r="Q49" s="24"/>
      <c r="R49" s="24">
        <v>535.9</v>
      </c>
      <c r="S49" s="24"/>
      <c r="T49" s="24"/>
      <c r="U49" s="24"/>
      <c r="V49" s="24"/>
      <c r="W49" s="24">
        <v>535.9</v>
      </c>
    </row>
    <row r="50" ht="18.75" customHeight="1" spans="1:23">
      <c r="A50" s="118" t="s">
        <v>284</v>
      </c>
      <c r="B50" s="118" t="s">
        <v>333</v>
      </c>
      <c r="C50" s="22" t="s">
        <v>332</v>
      </c>
      <c r="D50" s="118" t="s">
        <v>70</v>
      </c>
      <c r="E50" s="118" t="s">
        <v>105</v>
      </c>
      <c r="F50" s="118" t="s">
        <v>170</v>
      </c>
      <c r="G50" s="118" t="s">
        <v>286</v>
      </c>
      <c r="H50" s="118" t="s">
        <v>287</v>
      </c>
      <c r="I50" s="24">
        <v>535.9</v>
      </c>
      <c r="J50" s="24"/>
      <c r="K50" s="24"/>
      <c r="L50" s="24"/>
      <c r="M50" s="24"/>
      <c r="N50" s="24"/>
      <c r="O50" s="24"/>
      <c r="P50" s="24"/>
      <c r="Q50" s="24"/>
      <c r="R50" s="24">
        <v>535.9</v>
      </c>
      <c r="S50" s="24"/>
      <c r="T50" s="24"/>
      <c r="U50" s="24"/>
      <c r="V50" s="24"/>
      <c r="W50" s="24">
        <v>535.9</v>
      </c>
    </row>
    <row r="51" ht="18.75" customHeight="1" spans="1:23">
      <c r="A51" s="25"/>
      <c r="B51" s="25"/>
      <c r="C51" s="22" t="s">
        <v>334</v>
      </c>
      <c r="D51" s="25"/>
      <c r="E51" s="25"/>
      <c r="F51" s="25"/>
      <c r="G51" s="25"/>
      <c r="H51" s="25"/>
      <c r="I51" s="24">
        <v>365000</v>
      </c>
      <c r="J51" s="24"/>
      <c r="K51" s="24"/>
      <c r="L51" s="24"/>
      <c r="M51" s="24"/>
      <c r="N51" s="24"/>
      <c r="O51" s="24"/>
      <c r="P51" s="24"/>
      <c r="Q51" s="24"/>
      <c r="R51" s="24">
        <v>365000</v>
      </c>
      <c r="S51" s="24"/>
      <c r="T51" s="24"/>
      <c r="U51" s="24">
        <v>365000</v>
      </c>
      <c r="V51" s="24"/>
      <c r="W51" s="24"/>
    </row>
    <row r="52" ht="18.75" customHeight="1" spans="1:23">
      <c r="A52" s="118" t="s">
        <v>284</v>
      </c>
      <c r="B52" s="118" t="s">
        <v>335</v>
      </c>
      <c r="C52" s="22" t="s">
        <v>334</v>
      </c>
      <c r="D52" s="118" t="s">
        <v>70</v>
      </c>
      <c r="E52" s="118" t="s">
        <v>105</v>
      </c>
      <c r="F52" s="118" t="s">
        <v>170</v>
      </c>
      <c r="G52" s="118" t="s">
        <v>286</v>
      </c>
      <c r="H52" s="118" t="s">
        <v>287</v>
      </c>
      <c r="I52" s="24">
        <v>365000</v>
      </c>
      <c r="J52" s="24"/>
      <c r="K52" s="24"/>
      <c r="L52" s="24"/>
      <c r="M52" s="24"/>
      <c r="N52" s="24"/>
      <c r="O52" s="24"/>
      <c r="P52" s="24"/>
      <c r="Q52" s="24"/>
      <c r="R52" s="24">
        <v>365000</v>
      </c>
      <c r="S52" s="24"/>
      <c r="T52" s="24"/>
      <c r="U52" s="24">
        <v>365000</v>
      </c>
      <c r="V52" s="24"/>
      <c r="W52" s="24"/>
    </row>
    <row r="53" ht="18.75" customHeight="1" spans="1:23">
      <c r="A53" s="25"/>
      <c r="B53" s="25"/>
      <c r="C53" s="22" t="s">
        <v>336</v>
      </c>
      <c r="D53" s="25"/>
      <c r="E53" s="25"/>
      <c r="F53" s="25"/>
      <c r="G53" s="25"/>
      <c r="H53" s="25"/>
      <c r="I53" s="24">
        <v>2389.72</v>
      </c>
      <c r="J53" s="24"/>
      <c r="K53" s="24"/>
      <c r="L53" s="24"/>
      <c r="M53" s="24"/>
      <c r="N53" s="24"/>
      <c r="O53" s="24"/>
      <c r="P53" s="24"/>
      <c r="Q53" s="24"/>
      <c r="R53" s="24">
        <v>2389.72</v>
      </c>
      <c r="S53" s="24"/>
      <c r="T53" s="24"/>
      <c r="U53" s="24"/>
      <c r="V53" s="24"/>
      <c r="W53" s="24">
        <v>2389.72</v>
      </c>
    </row>
    <row r="54" ht="18.75" customHeight="1" spans="1:23">
      <c r="A54" s="118" t="s">
        <v>284</v>
      </c>
      <c r="B54" s="118" t="s">
        <v>337</v>
      </c>
      <c r="C54" s="22" t="s">
        <v>336</v>
      </c>
      <c r="D54" s="118" t="s">
        <v>70</v>
      </c>
      <c r="E54" s="118" t="s">
        <v>105</v>
      </c>
      <c r="F54" s="118" t="s">
        <v>170</v>
      </c>
      <c r="G54" s="118" t="s">
        <v>286</v>
      </c>
      <c r="H54" s="118" t="s">
        <v>287</v>
      </c>
      <c r="I54" s="24">
        <v>2389.72</v>
      </c>
      <c r="J54" s="24"/>
      <c r="K54" s="24"/>
      <c r="L54" s="24"/>
      <c r="M54" s="24"/>
      <c r="N54" s="24"/>
      <c r="O54" s="24"/>
      <c r="P54" s="24"/>
      <c r="Q54" s="24"/>
      <c r="R54" s="24">
        <v>2389.72</v>
      </c>
      <c r="S54" s="24"/>
      <c r="T54" s="24"/>
      <c r="U54" s="24"/>
      <c r="V54" s="24"/>
      <c r="W54" s="24">
        <v>2389.72</v>
      </c>
    </row>
    <row r="55" ht="18.75" customHeight="1" spans="1:23">
      <c r="A55" s="25"/>
      <c r="B55" s="25"/>
      <c r="C55" s="22" t="s">
        <v>338</v>
      </c>
      <c r="D55" s="25"/>
      <c r="E55" s="25"/>
      <c r="F55" s="25"/>
      <c r="G55" s="25"/>
      <c r="H55" s="25"/>
      <c r="I55" s="24">
        <v>1024.02</v>
      </c>
      <c r="J55" s="24"/>
      <c r="K55" s="24"/>
      <c r="L55" s="24"/>
      <c r="M55" s="24"/>
      <c r="N55" s="24"/>
      <c r="O55" s="24"/>
      <c r="P55" s="24"/>
      <c r="Q55" s="24"/>
      <c r="R55" s="24">
        <v>1024.02</v>
      </c>
      <c r="S55" s="24"/>
      <c r="T55" s="24"/>
      <c r="U55" s="24"/>
      <c r="V55" s="24"/>
      <c r="W55" s="24">
        <v>1024.02</v>
      </c>
    </row>
    <row r="56" ht="18.75" customHeight="1" spans="1:23">
      <c r="A56" s="118" t="s">
        <v>284</v>
      </c>
      <c r="B56" s="118" t="s">
        <v>339</v>
      </c>
      <c r="C56" s="22" t="s">
        <v>338</v>
      </c>
      <c r="D56" s="118" t="s">
        <v>70</v>
      </c>
      <c r="E56" s="118" t="s">
        <v>105</v>
      </c>
      <c r="F56" s="118" t="s">
        <v>170</v>
      </c>
      <c r="G56" s="118" t="s">
        <v>246</v>
      </c>
      <c r="H56" s="118" t="s">
        <v>247</v>
      </c>
      <c r="I56" s="24">
        <v>1024.02</v>
      </c>
      <c r="J56" s="24"/>
      <c r="K56" s="24"/>
      <c r="L56" s="24"/>
      <c r="M56" s="24"/>
      <c r="N56" s="24"/>
      <c r="O56" s="24"/>
      <c r="P56" s="24"/>
      <c r="Q56" s="24"/>
      <c r="R56" s="24">
        <v>1024.02</v>
      </c>
      <c r="S56" s="24"/>
      <c r="T56" s="24"/>
      <c r="U56" s="24"/>
      <c r="V56" s="24"/>
      <c r="W56" s="24">
        <v>1024.02</v>
      </c>
    </row>
    <row r="57" ht="18.75" customHeight="1" spans="1:23">
      <c r="A57" s="35" t="s">
        <v>112</v>
      </c>
      <c r="B57" s="36"/>
      <c r="C57" s="36"/>
      <c r="D57" s="36"/>
      <c r="E57" s="36"/>
      <c r="F57" s="36"/>
      <c r="G57" s="36"/>
      <c r="H57" s="37"/>
      <c r="I57" s="24">
        <v>853501.61</v>
      </c>
      <c r="J57" s="24">
        <v>356200</v>
      </c>
      <c r="K57" s="24">
        <v>356200</v>
      </c>
      <c r="L57" s="24"/>
      <c r="M57" s="24"/>
      <c r="N57" s="24"/>
      <c r="O57" s="24"/>
      <c r="P57" s="24"/>
      <c r="Q57" s="24"/>
      <c r="R57" s="24">
        <v>497301.61</v>
      </c>
      <c r="S57" s="24"/>
      <c r="T57" s="24"/>
      <c r="U57" s="24">
        <v>419984.19</v>
      </c>
      <c r="V57" s="24"/>
      <c r="W57" s="24">
        <v>77317.42</v>
      </c>
    </row>
  </sheetData>
  <mergeCells count="28">
    <mergeCell ref="A3:W3"/>
    <mergeCell ref="A4:H4"/>
    <mergeCell ref="J5:M5"/>
    <mergeCell ref="N5:P5"/>
    <mergeCell ref="R5:W5"/>
    <mergeCell ref="A57:H5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2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6" t="s">
        <v>340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1"/>
      <c r="G3" s="7"/>
      <c r="H3" s="51"/>
      <c r="I3" s="51"/>
      <c r="J3" s="7"/>
    </row>
    <row r="4" ht="18.75" customHeight="1" spans="1:8">
      <c r="A4" s="8" t="str">
        <f>"单位名称："&amp;"耿马傣族佤族自治县种植业发展服务中心"</f>
        <v>单位名称：耿马傣族佤族自治县种植业发展服务中心</v>
      </c>
      <c r="B4" s="4"/>
      <c r="C4" s="4"/>
      <c r="D4" s="4"/>
      <c r="E4" s="4"/>
      <c r="F4" s="52"/>
      <c r="G4" s="4"/>
      <c r="H4" s="52"/>
    </row>
    <row r="5" ht="18.75" customHeight="1" spans="1:10">
      <c r="A5" s="46" t="s">
        <v>341</v>
      </c>
      <c r="B5" s="46" t="s">
        <v>342</v>
      </c>
      <c r="C5" s="46" t="s">
        <v>343</v>
      </c>
      <c r="D5" s="46" t="s">
        <v>344</v>
      </c>
      <c r="E5" s="46" t="s">
        <v>345</v>
      </c>
      <c r="F5" s="53" t="s">
        <v>346</v>
      </c>
      <c r="G5" s="46" t="s">
        <v>347</v>
      </c>
      <c r="H5" s="53" t="s">
        <v>348</v>
      </c>
      <c r="I5" s="53" t="s">
        <v>349</v>
      </c>
      <c r="J5" s="46" t="s">
        <v>350</v>
      </c>
    </row>
    <row r="6" ht="18.75" customHeight="1" spans="1:10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</row>
    <row r="7" ht="18.75" customHeight="1" spans="1:10">
      <c r="A7" s="34" t="s">
        <v>70</v>
      </c>
      <c r="B7" s="47"/>
      <c r="C7" s="47"/>
      <c r="D7" s="47"/>
      <c r="E7" s="54"/>
      <c r="F7" s="55"/>
      <c r="G7" s="54"/>
      <c r="H7" s="55"/>
      <c r="I7" s="55"/>
      <c r="J7" s="54"/>
    </row>
    <row r="8" ht="18.75" customHeight="1" spans="1:10">
      <c r="A8" s="207" t="s">
        <v>302</v>
      </c>
      <c r="B8" s="22" t="s">
        <v>351</v>
      </c>
      <c r="C8" s="22" t="s">
        <v>352</v>
      </c>
      <c r="D8" s="22" t="s">
        <v>353</v>
      </c>
      <c r="E8" s="34" t="s">
        <v>354</v>
      </c>
      <c r="F8" s="22" t="s">
        <v>355</v>
      </c>
      <c r="G8" s="34" t="s">
        <v>356</v>
      </c>
      <c r="H8" s="22" t="s">
        <v>357</v>
      </c>
      <c r="I8" s="22" t="s">
        <v>358</v>
      </c>
      <c r="J8" s="34" t="s">
        <v>359</v>
      </c>
    </row>
    <row r="9" ht="18.75" customHeight="1" spans="1:10">
      <c r="A9" s="207" t="s">
        <v>302</v>
      </c>
      <c r="B9" s="22" t="s">
        <v>351</v>
      </c>
      <c r="C9" s="22" t="s">
        <v>352</v>
      </c>
      <c r="D9" s="22" t="s">
        <v>360</v>
      </c>
      <c r="E9" s="34" t="s">
        <v>361</v>
      </c>
      <c r="F9" s="22" t="s">
        <v>362</v>
      </c>
      <c r="G9" s="34" t="s">
        <v>363</v>
      </c>
      <c r="H9" s="22" t="s">
        <v>364</v>
      </c>
      <c r="I9" s="22" t="s">
        <v>358</v>
      </c>
      <c r="J9" s="34" t="s">
        <v>365</v>
      </c>
    </row>
    <row r="10" ht="18.75" customHeight="1" spans="1:10">
      <c r="A10" s="207" t="s">
        <v>302</v>
      </c>
      <c r="B10" s="22" t="s">
        <v>351</v>
      </c>
      <c r="C10" s="22" t="s">
        <v>352</v>
      </c>
      <c r="D10" s="22" t="s">
        <v>366</v>
      </c>
      <c r="E10" s="34" t="s">
        <v>367</v>
      </c>
      <c r="F10" s="22" t="s">
        <v>362</v>
      </c>
      <c r="G10" s="34" t="s">
        <v>363</v>
      </c>
      <c r="H10" s="22" t="s">
        <v>364</v>
      </c>
      <c r="I10" s="22" t="s">
        <v>358</v>
      </c>
      <c r="J10" s="34" t="s">
        <v>368</v>
      </c>
    </row>
    <row r="11" ht="18.75" customHeight="1" spans="1:10">
      <c r="A11" s="207" t="s">
        <v>302</v>
      </c>
      <c r="B11" s="22" t="s">
        <v>351</v>
      </c>
      <c r="C11" s="22" t="s">
        <v>369</v>
      </c>
      <c r="D11" s="22" t="s">
        <v>370</v>
      </c>
      <c r="E11" s="34" t="s">
        <v>371</v>
      </c>
      <c r="F11" s="22" t="s">
        <v>372</v>
      </c>
      <c r="G11" s="34" t="s">
        <v>356</v>
      </c>
      <c r="H11" s="22" t="s">
        <v>357</v>
      </c>
      <c r="I11" s="22" t="s">
        <v>358</v>
      </c>
      <c r="J11" s="34" t="s">
        <v>373</v>
      </c>
    </row>
    <row r="12" ht="18.75" customHeight="1" spans="1:10">
      <c r="A12" s="207" t="s">
        <v>302</v>
      </c>
      <c r="B12" s="22" t="s">
        <v>351</v>
      </c>
      <c r="C12" s="22" t="s">
        <v>374</v>
      </c>
      <c r="D12" s="22" t="s">
        <v>375</v>
      </c>
      <c r="E12" s="34" t="s">
        <v>376</v>
      </c>
      <c r="F12" s="22" t="s">
        <v>362</v>
      </c>
      <c r="G12" s="34" t="s">
        <v>363</v>
      </c>
      <c r="H12" s="22" t="s">
        <v>364</v>
      </c>
      <c r="I12" s="22" t="s">
        <v>377</v>
      </c>
      <c r="J12" s="34" t="s">
        <v>378</v>
      </c>
    </row>
    <row r="13" ht="18.75" customHeight="1" spans="1:10">
      <c r="A13" s="207" t="s">
        <v>336</v>
      </c>
      <c r="B13" s="22" t="s">
        <v>336</v>
      </c>
      <c r="C13" s="22" t="s">
        <v>352</v>
      </c>
      <c r="D13" s="22" t="s">
        <v>353</v>
      </c>
      <c r="E13" s="34" t="s">
        <v>379</v>
      </c>
      <c r="F13" s="22" t="s">
        <v>362</v>
      </c>
      <c r="G13" s="34" t="s">
        <v>380</v>
      </c>
      <c r="H13" s="22" t="s">
        <v>381</v>
      </c>
      <c r="I13" s="22" t="s">
        <v>358</v>
      </c>
      <c r="J13" s="34" t="s">
        <v>382</v>
      </c>
    </row>
    <row r="14" ht="18.75" customHeight="1" spans="1:10">
      <c r="A14" s="207" t="s">
        <v>336</v>
      </c>
      <c r="B14" s="22" t="s">
        <v>336</v>
      </c>
      <c r="C14" s="22" t="s">
        <v>352</v>
      </c>
      <c r="D14" s="22" t="s">
        <v>360</v>
      </c>
      <c r="E14" s="34" t="s">
        <v>383</v>
      </c>
      <c r="F14" s="22" t="s">
        <v>362</v>
      </c>
      <c r="G14" s="34" t="s">
        <v>384</v>
      </c>
      <c r="H14" s="22" t="s">
        <v>364</v>
      </c>
      <c r="I14" s="22" t="s">
        <v>358</v>
      </c>
      <c r="J14" s="34" t="s">
        <v>385</v>
      </c>
    </row>
    <row r="15" ht="18.75" customHeight="1" spans="1:10">
      <c r="A15" s="207" t="s">
        <v>336</v>
      </c>
      <c r="B15" s="22" t="s">
        <v>336</v>
      </c>
      <c r="C15" s="22" t="s">
        <v>369</v>
      </c>
      <c r="D15" s="22" t="s">
        <v>386</v>
      </c>
      <c r="E15" s="34" t="s">
        <v>387</v>
      </c>
      <c r="F15" s="22" t="s">
        <v>362</v>
      </c>
      <c r="G15" s="34" t="s">
        <v>388</v>
      </c>
      <c r="H15" s="22" t="s">
        <v>389</v>
      </c>
      <c r="I15" s="22" t="s">
        <v>358</v>
      </c>
      <c r="J15" s="34" t="s">
        <v>390</v>
      </c>
    </row>
    <row r="16" ht="18.75" customHeight="1" spans="1:10">
      <c r="A16" s="207" t="s">
        <v>336</v>
      </c>
      <c r="B16" s="22" t="s">
        <v>336</v>
      </c>
      <c r="C16" s="22" t="s">
        <v>369</v>
      </c>
      <c r="D16" s="22" t="s">
        <v>391</v>
      </c>
      <c r="E16" s="34" t="s">
        <v>392</v>
      </c>
      <c r="F16" s="22" t="s">
        <v>362</v>
      </c>
      <c r="G16" s="34" t="s">
        <v>393</v>
      </c>
      <c r="H16" s="22" t="s">
        <v>394</v>
      </c>
      <c r="I16" s="22" t="s">
        <v>358</v>
      </c>
      <c r="J16" s="34" t="s">
        <v>395</v>
      </c>
    </row>
    <row r="17" ht="18.75" customHeight="1" spans="1:10">
      <c r="A17" s="207" t="s">
        <v>336</v>
      </c>
      <c r="B17" s="22" t="s">
        <v>336</v>
      </c>
      <c r="C17" s="22" t="s">
        <v>374</v>
      </c>
      <c r="D17" s="22" t="s">
        <v>375</v>
      </c>
      <c r="E17" s="34" t="s">
        <v>396</v>
      </c>
      <c r="F17" s="22" t="s">
        <v>355</v>
      </c>
      <c r="G17" s="34" t="s">
        <v>363</v>
      </c>
      <c r="H17" s="22" t="s">
        <v>364</v>
      </c>
      <c r="I17" s="22" t="s">
        <v>377</v>
      </c>
      <c r="J17" s="34" t="s">
        <v>397</v>
      </c>
    </row>
    <row r="18" ht="18.75" customHeight="1" spans="1:10">
      <c r="A18" s="207" t="s">
        <v>294</v>
      </c>
      <c r="B18" s="22" t="s">
        <v>398</v>
      </c>
      <c r="C18" s="22" t="s">
        <v>352</v>
      </c>
      <c r="D18" s="22" t="s">
        <v>353</v>
      </c>
      <c r="E18" s="34" t="s">
        <v>399</v>
      </c>
      <c r="F18" s="22" t="s">
        <v>362</v>
      </c>
      <c r="G18" s="34" t="s">
        <v>384</v>
      </c>
      <c r="H18" s="22" t="s">
        <v>400</v>
      </c>
      <c r="I18" s="22" t="s">
        <v>358</v>
      </c>
      <c r="J18" s="34" t="s">
        <v>401</v>
      </c>
    </row>
    <row r="19" ht="18.75" customHeight="1" spans="1:10">
      <c r="A19" s="207" t="s">
        <v>294</v>
      </c>
      <c r="B19" s="22" t="s">
        <v>398</v>
      </c>
      <c r="C19" s="22" t="s">
        <v>369</v>
      </c>
      <c r="D19" s="22" t="s">
        <v>386</v>
      </c>
      <c r="E19" s="34" t="s">
        <v>402</v>
      </c>
      <c r="F19" s="22" t="s">
        <v>362</v>
      </c>
      <c r="G19" s="34" t="s">
        <v>384</v>
      </c>
      <c r="H19" s="22" t="s">
        <v>364</v>
      </c>
      <c r="I19" s="22" t="s">
        <v>358</v>
      </c>
      <c r="J19" s="34" t="s">
        <v>403</v>
      </c>
    </row>
    <row r="20" ht="18.75" customHeight="1" spans="1:10">
      <c r="A20" s="207" t="s">
        <v>294</v>
      </c>
      <c r="B20" s="22" t="s">
        <v>398</v>
      </c>
      <c r="C20" s="22" t="s">
        <v>369</v>
      </c>
      <c r="D20" s="22" t="s">
        <v>386</v>
      </c>
      <c r="E20" s="34" t="s">
        <v>404</v>
      </c>
      <c r="F20" s="22" t="s">
        <v>355</v>
      </c>
      <c r="G20" s="34" t="s">
        <v>405</v>
      </c>
      <c r="H20" s="22" t="s">
        <v>364</v>
      </c>
      <c r="I20" s="22" t="s">
        <v>358</v>
      </c>
      <c r="J20" s="34" t="s">
        <v>406</v>
      </c>
    </row>
    <row r="21" ht="18.75" customHeight="1" spans="1:10">
      <c r="A21" s="207" t="s">
        <v>294</v>
      </c>
      <c r="B21" s="22" t="s">
        <v>398</v>
      </c>
      <c r="C21" s="22" t="s">
        <v>374</v>
      </c>
      <c r="D21" s="22" t="s">
        <v>375</v>
      </c>
      <c r="E21" s="34" t="s">
        <v>376</v>
      </c>
      <c r="F21" s="22" t="s">
        <v>355</v>
      </c>
      <c r="G21" s="34" t="s">
        <v>363</v>
      </c>
      <c r="H21" s="22" t="s">
        <v>364</v>
      </c>
      <c r="I21" s="22" t="s">
        <v>377</v>
      </c>
      <c r="J21" s="34" t="s">
        <v>378</v>
      </c>
    </row>
    <row r="22" ht="18.75" customHeight="1" spans="1:10">
      <c r="A22" s="207" t="s">
        <v>300</v>
      </c>
      <c r="B22" s="22" t="s">
        <v>407</v>
      </c>
      <c r="C22" s="22" t="s">
        <v>352</v>
      </c>
      <c r="D22" s="22" t="s">
        <v>353</v>
      </c>
      <c r="E22" s="34" t="s">
        <v>408</v>
      </c>
      <c r="F22" s="22" t="s">
        <v>362</v>
      </c>
      <c r="G22" s="34" t="s">
        <v>384</v>
      </c>
      <c r="H22" s="22" t="s">
        <v>381</v>
      </c>
      <c r="I22" s="22" t="s">
        <v>358</v>
      </c>
      <c r="J22" s="34" t="s">
        <v>401</v>
      </c>
    </row>
    <row r="23" ht="18.75" customHeight="1" spans="1:10">
      <c r="A23" s="207" t="s">
        <v>300</v>
      </c>
      <c r="B23" s="22" t="s">
        <v>407</v>
      </c>
      <c r="C23" s="22" t="s">
        <v>352</v>
      </c>
      <c r="D23" s="22" t="s">
        <v>360</v>
      </c>
      <c r="E23" s="34" t="s">
        <v>409</v>
      </c>
      <c r="F23" s="22" t="s">
        <v>355</v>
      </c>
      <c r="G23" s="34" t="s">
        <v>410</v>
      </c>
      <c r="H23" s="22" t="s">
        <v>411</v>
      </c>
      <c r="I23" s="22" t="s">
        <v>358</v>
      </c>
      <c r="J23" s="34" t="s">
        <v>365</v>
      </c>
    </row>
    <row r="24" ht="18.75" customHeight="1" spans="1:10">
      <c r="A24" s="207" t="s">
        <v>300</v>
      </c>
      <c r="B24" s="22" t="s">
        <v>407</v>
      </c>
      <c r="C24" s="22" t="s">
        <v>352</v>
      </c>
      <c r="D24" s="22" t="s">
        <v>366</v>
      </c>
      <c r="E24" s="34" t="s">
        <v>412</v>
      </c>
      <c r="F24" s="22" t="s">
        <v>362</v>
      </c>
      <c r="G24" s="34" t="s">
        <v>405</v>
      </c>
      <c r="H24" s="22" t="s">
        <v>364</v>
      </c>
      <c r="I24" s="22" t="s">
        <v>358</v>
      </c>
      <c r="J24" s="34" t="s">
        <v>368</v>
      </c>
    </row>
    <row r="25" ht="18.75" customHeight="1" spans="1:10">
      <c r="A25" s="207" t="s">
        <v>300</v>
      </c>
      <c r="B25" s="22" t="s">
        <v>407</v>
      </c>
      <c r="C25" s="22" t="s">
        <v>369</v>
      </c>
      <c r="D25" s="22" t="s">
        <v>386</v>
      </c>
      <c r="E25" s="34" t="s">
        <v>402</v>
      </c>
      <c r="F25" s="22" t="s">
        <v>362</v>
      </c>
      <c r="G25" s="34" t="s">
        <v>384</v>
      </c>
      <c r="H25" s="22" t="s">
        <v>364</v>
      </c>
      <c r="I25" s="22" t="s">
        <v>358</v>
      </c>
      <c r="J25" s="34" t="s">
        <v>403</v>
      </c>
    </row>
    <row r="26" ht="18.75" customHeight="1" spans="1:10">
      <c r="A26" s="207" t="s">
        <v>300</v>
      </c>
      <c r="B26" s="22" t="s">
        <v>407</v>
      </c>
      <c r="C26" s="22" t="s">
        <v>374</v>
      </c>
      <c r="D26" s="22" t="s">
        <v>375</v>
      </c>
      <c r="E26" s="34" t="s">
        <v>376</v>
      </c>
      <c r="F26" s="22" t="s">
        <v>362</v>
      </c>
      <c r="G26" s="34" t="s">
        <v>363</v>
      </c>
      <c r="H26" s="22" t="s">
        <v>364</v>
      </c>
      <c r="I26" s="22" t="s">
        <v>377</v>
      </c>
      <c r="J26" s="34" t="s">
        <v>378</v>
      </c>
    </row>
    <row r="27" ht="18.75" customHeight="1" spans="1:10">
      <c r="A27" s="207" t="s">
        <v>322</v>
      </c>
      <c r="B27" s="22" t="s">
        <v>413</v>
      </c>
      <c r="C27" s="22" t="s">
        <v>352</v>
      </c>
      <c r="D27" s="22" t="s">
        <v>353</v>
      </c>
      <c r="E27" s="34" t="s">
        <v>399</v>
      </c>
      <c r="F27" s="22" t="s">
        <v>362</v>
      </c>
      <c r="G27" s="34" t="s">
        <v>388</v>
      </c>
      <c r="H27" s="22" t="s">
        <v>400</v>
      </c>
      <c r="I27" s="22" t="s">
        <v>358</v>
      </c>
      <c r="J27" s="34" t="s">
        <v>401</v>
      </c>
    </row>
    <row r="28" ht="18.75" customHeight="1" spans="1:10">
      <c r="A28" s="207" t="s">
        <v>322</v>
      </c>
      <c r="B28" s="22" t="s">
        <v>413</v>
      </c>
      <c r="C28" s="22" t="s">
        <v>352</v>
      </c>
      <c r="D28" s="22" t="s">
        <v>360</v>
      </c>
      <c r="E28" s="34" t="s">
        <v>414</v>
      </c>
      <c r="F28" s="22" t="s">
        <v>362</v>
      </c>
      <c r="G28" s="34" t="s">
        <v>154</v>
      </c>
      <c r="H28" s="22" t="s">
        <v>364</v>
      </c>
      <c r="I28" s="22" t="s">
        <v>358</v>
      </c>
      <c r="J28" s="34" t="s">
        <v>415</v>
      </c>
    </row>
    <row r="29" ht="18.75" customHeight="1" spans="1:10">
      <c r="A29" s="207" t="s">
        <v>322</v>
      </c>
      <c r="B29" s="22" t="s">
        <v>413</v>
      </c>
      <c r="C29" s="22" t="s">
        <v>352</v>
      </c>
      <c r="D29" s="22" t="s">
        <v>366</v>
      </c>
      <c r="E29" s="34" t="s">
        <v>416</v>
      </c>
      <c r="F29" s="22" t="s">
        <v>355</v>
      </c>
      <c r="G29" s="34" t="s">
        <v>363</v>
      </c>
      <c r="H29" s="22" t="s">
        <v>364</v>
      </c>
      <c r="I29" s="22" t="s">
        <v>358</v>
      </c>
      <c r="J29" s="34" t="s">
        <v>368</v>
      </c>
    </row>
    <row r="30" ht="18.75" customHeight="1" spans="1:10">
      <c r="A30" s="207" t="s">
        <v>322</v>
      </c>
      <c r="B30" s="22" t="s">
        <v>413</v>
      </c>
      <c r="C30" s="22" t="s">
        <v>369</v>
      </c>
      <c r="D30" s="22" t="s">
        <v>386</v>
      </c>
      <c r="E30" s="34" t="s">
        <v>402</v>
      </c>
      <c r="F30" s="22" t="s">
        <v>362</v>
      </c>
      <c r="G30" s="34" t="s">
        <v>405</v>
      </c>
      <c r="H30" s="22" t="s">
        <v>364</v>
      </c>
      <c r="I30" s="22" t="s">
        <v>358</v>
      </c>
      <c r="J30" s="34" t="s">
        <v>403</v>
      </c>
    </row>
    <row r="31" ht="18.75" customHeight="1" spans="1:10">
      <c r="A31" s="207" t="s">
        <v>322</v>
      </c>
      <c r="B31" s="22" t="s">
        <v>413</v>
      </c>
      <c r="C31" s="22" t="s">
        <v>374</v>
      </c>
      <c r="D31" s="22" t="s">
        <v>375</v>
      </c>
      <c r="E31" s="34" t="s">
        <v>376</v>
      </c>
      <c r="F31" s="22" t="s">
        <v>355</v>
      </c>
      <c r="G31" s="34" t="s">
        <v>405</v>
      </c>
      <c r="H31" s="22" t="s">
        <v>364</v>
      </c>
      <c r="I31" s="22" t="s">
        <v>377</v>
      </c>
      <c r="J31" s="34" t="s">
        <v>378</v>
      </c>
    </row>
    <row r="32" ht="18.75" customHeight="1" spans="1:10">
      <c r="A32" s="207" t="s">
        <v>308</v>
      </c>
      <c r="B32" s="22" t="s">
        <v>417</v>
      </c>
      <c r="C32" s="22" t="s">
        <v>352</v>
      </c>
      <c r="D32" s="22" t="s">
        <v>353</v>
      </c>
      <c r="E32" s="34" t="s">
        <v>399</v>
      </c>
      <c r="F32" s="22" t="s">
        <v>362</v>
      </c>
      <c r="G32" s="34" t="s">
        <v>418</v>
      </c>
      <c r="H32" s="22" t="s">
        <v>400</v>
      </c>
      <c r="I32" s="22" t="s">
        <v>358</v>
      </c>
      <c r="J32" s="34" t="s">
        <v>401</v>
      </c>
    </row>
    <row r="33" ht="18.75" customHeight="1" spans="1:10">
      <c r="A33" s="207" t="s">
        <v>308</v>
      </c>
      <c r="B33" s="22" t="s">
        <v>417</v>
      </c>
      <c r="C33" s="22" t="s">
        <v>352</v>
      </c>
      <c r="D33" s="22" t="s">
        <v>360</v>
      </c>
      <c r="E33" s="34" t="s">
        <v>419</v>
      </c>
      <c r="F33" s="22" t="s">
        <v>355</v>
      </c>
      <c r="G33" s="34" t="s">
        <v>384</v>
      </c>
      <c r="H33" s="22" t="s">
        <v>364</v>
      </c>
      <c r="I33" s="22" t="s">
        <v>358</v>
      </c>
      <c r="J33" s="34" t="s">
        <v>365</v>
      </c>
    </row>
    <row r="34" ht="18.75" customHeight="1" spans="1:10">
      <c r="A34" s="207" t="s">
        <v>308</v>
      </c>
      <c r="B34" s="22" t="s">
        <v>417</v>
      </c>
      <c r="C34" s="22" t="s">
        <v>352</v>
      </c>
      <c r="D34" s="22" t="s">
        <v>366</v>
      </c>
      <c r="E34" s="34" t="s">
        <v>416</v>
      </c>
      <c r="F34" s="22" t="s">
        <v>355</v>
      </c>
      <c r="G34" s="34" t="s">
        <v>384</v>
      </c>
      <c r="H34" s="22" t="s">
        <v>364</v>
      </c>
      <c r="I34" s="22" t="s">
        <v>358</v>
      </c>
      <c r="J34" s="34" t="s">
        <v>368</v>
      </c>
    </row>
    <row r="35" ht="18.75" customHeight="1" spans="1:10">
      <c r="A35" s="207" t="s">
        <v>308</v>
      </c>
      <c r="B35" s="22" t="s">
        <v>417</v>
      </c>
      <c r="C35" s="22" t="s">
        <v>369</v>
      </c>
      <c r="D35" s="22" t="s">
        <v>386</v>
      </c>
      <c r="E35" s="34" t="s">
        <v>402</v>
      </c>
      <c r="F35" s="22" t="s">
        <v>355</v>
      </c>
      <c r="G35" s="34" t="s">
        <v>384</v>
      </c>
      <c r="H35" s="22" t="s">
        <v>364</v>
      </c>
      <c r="I35" s="22" t="s">
        <v>358</v>
      </c>
      <c r="J35" s="34" t="s">
        <v>403</v>
      </c>
    </row>
    <row r="36" ht="18.75" customHeight="1" spans="1:10">
      <c r="A36" s="207" t="s">
        <v>308</v>
      </c>
      <c r="B36" s="22" t="s">
        <v>417</v>
      </c>
      <c r="C36" s="22" t="s">
        <v>374</v>
      </c>
      <c r="D36" s="22" t="s">
        <v>375</v>
      </c>
      <c r="E36" s="34" t="s">
        <v>376</v>
      </c>
      <c r="F36" s="22" t="s">
        <v>355</v>
      </c>
      <c r="G36" s="34" t="s">
        <v>384</v>
      </c>
      <c r="H36" s="22" t="s">
        <v>364</v>
      </c>
      <c r="I36" s="22" t="s">
        <v>377</v>
      </c>
      <c r="J36" s="34" t="s">
        <v>378</v>
      </c>
    </row>
    <row r="37" ht="18.75" customHeight="1" spans="1:10">
      <c r="A37" s="207" t="s">
        <v>314</v>
      </c>
      <c r="B37" s="22" t="s">
        <v>420</v>
      </c>
      <c r="C37" s="22" t="s">
        <v>352</v>
      </c>
      <c r="D37" s="22" t="s">
        <v>353</v>
      </c>
      <c r="E37" s="34" t="s">
        <v>399</v>
      </c>
      <c r="F37" s="22" t="s">
        <v>362</v>
      </c>
      <c r="G37" s="34" t="s">
        <v>421</v>
      </c>
      <c r="H37" s="22" t="s">
        <v>400</v>
      </c>
      <c r="I37" s="22" t="s">
        <v>358</v>
      </c>
      <c r="J37" s="34" t="s">
        <v>401</v>
      </c>
    </row>
    <row r="38" ht="18.75" customHeight="1" spans="1:10">
      <c r="A38" s="207" t="s">
        <v>314</v>
      </c>
      <c r="B38" s="22" t="s">
        <v>420</v>
      </c>
      <c r="C38" s="22" t="s">
        <v>352</v>
      </c>
      <c r="D38" s="22" t="s">
        <v>360</v>
      </c>
      <c r="E38" s="34" t="s">
        <v>419</v>
      </c>
      <c r="F38" s="22" t="s">
        <v>355</v>
      </c>
      <c r="G38" s="34" t="s">
        <v>363</v>
      </c>
      <c r="H38" s="22" t="s">
        <v>364</v>
      </c>
      <c r="I38" s="22" t="s">
        <v>358</v>
      </c>
      <c r="J38" s="34" t="s">
        <v>365</v>
      </c>
    </row>
    <row r="39" ht="18.75" customHeight="1" spans="1:10">
      <c r="A39" s="207" t="s">
        <v>314</v>
      </c>
      <c r="B39" s="22" t="s">
        <v>420</v>
      </c>
      <c r="C39" s="22" t="s">
        <v>352</v>
      </c>
      <c r="D39" s="22" t="s">
        <v>360</v>
      </c>
      <c r="E39" s="34" t="s">
        <v>422</v>
      </c>
      <c r="F39" s="22" t="s">
        <v>362</v>
      </c>
      <c r="G39" s="34" t="s">
        <v>363</v>
      </c>
      <c r="H39" s="22" t="s">
        <v>364</v>
      </c>
      <c r="I39" s="22" t="s">
        <v>358</v>
      </c>
      <c r="J39" s="34" t="s">
        <v>423</v>
      </c>
    </row>
    <row r="40" ht="18.75" customHeight="1" spans="1:10">
      <c r="A40" s="207" t="s">
        <v>314</v>
      </c>
      <c r="B40" s="22" t="s">
        <v>420</v>
      </c>
      <c r="C40" s="22" t="s">
        <v>352</v>
      </c>
      <c r="D40" s="22" t="s">
        <v>366</v>
      </c>
      <c r="E40" s="34" t="s">
        <v>416</v>
      </c>
      <c r="F40" s="22" t="s">
        <v>355</v>
      </c>
      <c r="G40" s="34" t="s">
        <v>405</v>
      </c>
      <c r="H40" s="22" t="s">
        <v>364</v>
      </c>
      <c r="I40" s="22" t="s">
        <v>358</v>
      </c>
      <c r="J40" s="34" t="s">
        <v>368</v>
      </c>
    </row>
    <row r="41" ht="18.75" customHeight="1" spans="1:10">
      <c r="A41" s="207" t="s">
        <v>314</v>
      </c>
      <c r="B41" s="22" t="s">
        <v>420</v>
      </c>
      <c r="C41" s="22" t="s">
        <v>369</v>
      </c>
      <c r="D41" s="22" t="s">
        <v>386</v>
      </c>
      <c r="E41" s="34" t="s">
        <v>402</v>
      </c>
      <c r="F41" s="22" t="s">
        <v>362</v>
      </c>
      <c r="G41" s="34" t="s">
        <v>384</v>
      </c>
      <c r="H41" s="22" t="s">
        <v>364</v>
      </c>
      <c r="I41" s="22" t="s">
        <v>358</v>
      </c>
      <c r="J41" s="34" t="s">
        <v>403</v>
      </c>
    </row>
    <row r="42" ht="18.75" customHeight="1" spans="1:10">
      <c r="A42" s="207" t="s">
        <v>314</v>
      </c>
      <c r="B42" s="22" t="s">
        <v>420</v>
      </c>
      <c r="C42" s="22" t="s">
        <v>374</v>
      </c>
      <c r="D42" s="22" t="s">
        <v>375</v>
      </c>
      <c r="E42" s="34" t="s">
        <v>376</v>
      </c>
      <c r="F42" s="22" t="s">
        <v>355</v>
      </c>
      <c r="G42" s="34" t="s">
        <v>405</v>
      </c>
      <c r="H42" s="22" t="s">
        <v>364</v>
      </c>
      <c r="I42" s="22" t="s">
        <v>377</v>
      </c>
      <c r="J42" s="34" t="s">
        <v>378</v>
      </c>
    </row>
    <row r="43" ht="18.75" customHeight="1" spans="1:10">
      <c r="A43" s="207" t="s">
        <v>283</v>
      </c>
      <c r="B43" s="22" t="s">
        <v>424</v>
      </c>
      <c r="C43" s="22" t="s">
        <v>352</v>
      </c>
      <c r="D43" s="22" t="s">
        <v>353</v>
      </c>
      <c r="E43" s="34" t="s">
        <v>399</v>
      </c>
      <c r="F43" s="22" t="s">
        <v>362</v>
      </c>
      <c r="G43" s="34" t="s">
        <v>425</v>
      </c>
      <c r="H43" s="22" t="s">
        <v>400</v>
      </c>
      <c r="I43" s="22" t="s">
        <v>358</v>
      </c>
      <c r="J43" s="34" t="s">
        <v>401</v>
      </c>
    </row>
    <row r="44" ht="18.75" customHeight="1" spans="1:10">
      <c r="A44" s="207" t="s">
        <v>283</v>
      </c>
      <c r="B44" s="22" t="s">
        <v>424</v>
      </c>
      <c r="C44" s="22" t="s">
        <v>352</v>
      </c>
      <c r="D44" s="22" t="s">
        <v>360</v>
      </c>
      <c r="E44" s="34" t="s">
        <v>422</v>
      </c>
      <c r="F44" s="22" t="s">
        <v>355</v>
      </c>
      <c r="G44" s="34" t="s">
        <v>384</v>
      </c>
      <c r="H44" s="22" t="s">
        <v>364</v>
      </c>
      <c r="I44" s="22" t="s">
        <v>358</v>
      </c>
      <c r="J44" s="34" t="s">
        <v>423</v>
      </c>
    </row>
    <row r="45" ht="18.75" customHeight="1" spans="1:10">
      <c r="A45" s="207" t="s">
        <v>283</v>
      </c>
      <c r="B45" s="22" t="s">
        <v>424</v>
      </c>
      <c r="C45" s="22" t="s">
        <v>352</v>
      </c>
      <c r="D45" s="22" t="s">
        <v>366</v>
      </c>
      <c r="E45" s="34" t="s">
        <v>416</v>
      </c>
      <c r="F45" s="22" t="s">
        <v>355</v>
      </c>
      <c r="G45" s="34" t="s">
        <v>384</v>
      </c>
      <c r="H45" s="22" t="s">
        <v>364</v>
      </c>
      <c r="I45" s="22" t="s">
        <v>358</v>
      </c>
      <c r="J45" s="34" t="s">
        <v>368</v>
      </c>
    </row>
    <row r="46" ht="18.75" customHeight="1" spans="1:10">
      <c r="A46" s="207" t="s">
        <v>283</v>
      </c>
      <c r="B46" s="22" t="s">
        <v>424</v>
      </c>
      <c r="C46" s="22" t="s">
        <v>369</v>
      </c>
      <c r="D46" s="22" t="s">
        <v>386</v>
      </c>
      <c r="E46" s="34" t="s">
        <v>402</v>
      </c>
      <c r="F46" s="22" t="s">
        <v>355</v>
      </c>
      <c r="G46" s="34" t="s">
        <v>384</v>
      </c>
      <c r="H46" s="22" t="s">
        <v>364</v>
      </c>
      <c r="I46" s="22" t="s">
        <v>358</v>
      </c>
      <c r="J46" s="34" t="s">
        <v>403</v>
      </c>
    </row>
    <row r="47" ht="18.75" customHeight="1" spans="1:10">
      <c r="A47" s="207" t="s">
        <v>283</v>
      </c>
      <c r="B47" s="22" t="s">
        <v>424</v>
      </c>
      <c r="C47" s="22" t="s">
        <v>374</v>
      </c>
      <c r="D47" s="22" t="s">
        <v>375</v>
      </c>
      <c r="E47" s="34" t="s">
        <v>376</v>
      </c>
      <c r="F47" s="22" t="s">
        <v>362</v>
      </c>
      <c r="G47" s="34" t="s">
        <v>363</v>
      </c>
      <c r="H47" s="22" t="s">
        <v>364</v>
      </c>
      <c r="I47" s="22" t="s">
        <v>377</v>
      </c>
      <c r="J47" s="34" t="s">
        <v>378</v>
      </c>
    </row>
    <row r="48" ht="18.75" customHeight="1" spans="1:10">
      <c r="A48" s="207" t="s">
        <v>332</v>
      </c>
      <c r="B48" s="22" t="s">
        <v>426</v>
      </c>
      <c r="C48" s="22" t="s">
        <v>352</v>
      </c>
      <c r="D48" s="22" t="s">
        <v>353</v>
      </c>
      <c r="E48" s="34" t="s">
        <v>399</v>
      </c>
      <c r="F48" s="22" t="s">
        <v>362</v>
      </c>
      <c r="G48" s="34" t="s">
        <v>388</v>
      </c>
      <c r="H48" s="22" t="s">
        <v>400</v>
      </c>
      <c r="I48" s="22" t="s">
        <v>358</v>
      </c>
      <c r="J48" s="34" t="s">
        <v>401</v>
      </c>
    </row>
    <row r="49" ht="18.75" customHeight="1" spans="1:10">
      <c r="A49" s="207" t="s">
        <v>332</v>
      </c>
      <c r="B49" s="22" t="s">
        <v>426</v>
      </c>
      <c r="C49" s="22" t="s">
        <v>352</v>
      </c>
      <c r="D49" s="22" t="s">
        <v>360</v>
      </c>
      <c r="E49" s="34" t="s">
        <v>427</v>
      </c>
      <c r="F49" s="22" t="s">
        <v>355</v>
      </c>
      <c r="G49" s="34" t="s">
        <v>384</v>
      </c>
      <c r="H49" s="22" t="s">
        <v>364</v>
      </c>
      <c r="I49" s="22" t="s">
        <v>358</v>
      </c>
      <c r="J49" s="34" t="s">
        <v>428</v>
      </c>
    </row>
    <row r="50" ht="18.75" customHeight="1" spans="1:10">
      <c r="A50" s="207" t="s">
        <v>332</v>
      </c>
      <c r="B50" s="22" t="s">
        <v>426</v>
      </c>
      <c r="C50" s="22" t="s">
        <v>352</v>
      </c>
      <c r="D50" s="22" t="s">
        <v>366</v>
      </c>
      <c r="E50" s="34" t="s">
        <v>416</v>
      </c>
      <c r="F50" s="22" t="s">
        <v>355</v>
      </c>
      <c r="G50" s="34" t="s">
        <v>384</v>
      </c>
      <c r="H50" s="22" t="s">
        <v>364</v>
      </c>
      <c r="I50" s="22" t="s">
        <v>358</v>
      </c>
      <c r="J50" s="34" t="s">
        <v>368</v>
      </c>
    </row>
    <row r="51" ht="18.75" customHeight="1" spans="1:10">
      <c r="A51" s="207" t="s">
        <v>332</v>
      </c>
      <c r="B51" s="22" t="s">
        <v>426</v>
      </c>
      <c r="C51" s="22" t="s">
        <v>369</v>
      </c>
      <c r="D51" s="22" t="s">
        <v>386</v>
      </c>
      <c r="E51" s="34" t="s">
        <v>402</v>
      </c>
      <c r="F51" s="22" t="s">
        <v>355</v>
      </c>
      <c r="G51" s="34" t="s">
        <v>384</v>
      </c>
      <c r="H51" s="22" t="s">
        <v>364</v>
      </c>
      <c r="I51" s="22" t="s">
        <v>358</v>
      </c>
      <c r="J51" s="34" t="s">
        <v>403</v>
      </c>
    </row>
    <row r="52" ht="18.75" customHeight="1" spans="1:10">
      <c r="A52" s="207" t="s">
        <v>332</v>
      </c>
      <c r="B52" s="22" t="s">
        <v>426</v>
      </c>
      <c r="C52" s="22" t="s">
        <v>374</v>
      </c>
      <c r="D52" s="22" t="s">
        <v>375</v>
      </c>
      <c r="E52" s="34" t="s">
        <v>376</v>
      </c>
      <c r="F52" s="22" t="s">
        <v>362</v>
      </c>
      <c r="G52" s="34" t="s">
        <v>363</v>
      </c>
      <c r="H52" s="22" t="s">
        <v>364</v>
      </c>
      <c r="I52" s="22" t="s">
        <v>377</v>
      </c>
      <c r="J52" s="34" t="s">
        <v>378</v>
      </c>
    </row>
    <row r="53" ht="18.75" customHeight="1" spans="1:10">
      <c r="A53" s="207" t="s">
        <v>319</v>
      </c>
      <c r="B53" s="22" t="s">
        <v>319</v>
      </c>
      <c r="C53" s="22" t="s">
        <v>352</v>
      </c>
      <c r="D53" s="22" t="s">
        <v>353</v>
      </c>
      <c r="E53" s="34" t="s">
        <v>399</v>
      </c>
      <c r="F53" s="22" t="s">
        <v>362</v>
      </c>
      <c r="G53" s="34" t="s">
        <v>421</v>
      </c>
      <c r="H53" s="22" t="s">
        <v>400</v>
      </c>
      <c r="I53" s="22" t="s">
        <v>358</v>
      </c>
      <c r="J53" s="34" t="s">
        <v>401</v>
      </c>
    </row>
    <row r="54" ht="18.75" customHeight="1" spans="1:10">
      <c r="A54" s="207" t="s">
        <v>319</v>
      </c>
      <c r="B54" s="22" t="s">
        <v>319</v>
      </c>
      <c r="C54" s="22" t="s">
        <v>352</v>
      </c>
      <c r="D54" s="22" t="s">
        <v>360</v>
      </c>
      <c r="E54" s="34" t="s">
        <v>419</v>
      </c>
      <c r="F54" s="22" t="s">
        <v>355</v>
      </c>
      <c r="G54" s="34" t="s">
        <v>384</v>
      </c>
      <c r="H54" s="22" t="s">
        <v>364</v>
      </c>
      <c r="I54" s="22" t="s">
        <v>358</v>
      </c>
      <c r="J54" s="34" t="s">
        <v>365</v>
      </c>
    </row>
    <row r="55" ht="18.75" customHeight="1" spans="1:10">
      <c r="A55" s="207" t="s">
        <v>319</v>
      </c>
      <c r="B55" s="22" t="s">
        <v>319</v>
      </c>
      <c r="C55" s="22" t="s">
        <v>369</v>
      </c>
      <c r="D55" s="22" t="s">
        <v>386</v>
      </c>
      <c r="E55" s="34" t="s">
        <v>402</v>
      </c>
      <c r="F55" s="22" t="s">
        <v>362</v>
      </c>
      <c r="G55" s="34" t="s">
        <v>405</v>
      </c>
      <c r="H55" s="22" t="s">
        <v>364</v>
      </c>
      <c r="I55" s="22" t="s">
        <v>358</v>
      </c>
      <c r="J55" s="34" t="s">
        <v>403</v>
      </c>
    </row>
    <row r="56" ht="18.75" customHeight="1" spans="1:10">
      <c r="A56" s="207" t="s">
        <v>319</v>
      </c>
      <c r="B56" s="22" t="s">
        <v>319</v>
      </c>
      <c r="C56" s="22" t="s">
        <v>374</v>
      </c>
      <c r="D56" s="22" t="s">
        <v>375</v>
      </c>
      <c r="E56" s="34" t="s">
        <v>376</v>
      </c>
      <c r="F56" s="22" t="s">
        <v>355</v>
      </c>
      <c r="G56" s="34" t="s">
        <v>405</v>
      </c>
      <c r="H56" s="22" t="s">
        <v>364</v>
      </c>
      <c r="I56" s="22" t="s">
        <v>377</v>
      </c>
      <c r="J56" s="34" t="s">
        <v>378</v>
      </c>
    </row>
    <row r="57" ht="18.75" customHeight="1" spans="1:10">
      <c r="A57" s="207" t="s">
        <v>328</v>
      </c>
      <c r="B57" s="22" t="s">
        <v>429</v>
      </c>
      <c r="C57" s="22" t="s">
        <v>352</v>
      </c>
      <c r="D57" s="22" t="s">
        <v>353</v>
      </c>
      <c r="E57" s="34" t="s">
        <v>430</v>
      </c>
      <c r="F57" s="22" t="s">
        <v>362</v>
      </c>
      <c r="G57" s="34" t="s">
        <v>157</v>
      </c>
      <c r="H57" s="22" t="s">
        <v>389</v>
      </c>
      <c r="I57" s="22" t="s">
        <v>358</v>
      </c>
      <c r="J57" s="34" t="s">
        <v>431</v>
      </c>
    </row>
    <row r="58" ht="18.75" customHeight="1" spans="1:10">
      <c r="A58" s="207" t="s">
        <v>328</v>
      </c>
      <c r="B58" s="22" t="s">
        <v>429</v>
      </c>
      <c r="C58" s="22" t="s">
        <v>352</v>
      </c>
      <c r="D58" s="22" t="s">
        <v>353</v>
      </c>
      <c r="E58" s="34" t="s">
        <v>432</v>
      </c>
      <c r="F58" s="22" t="s">
        <v>362</v>
      </c>
      <c r="G58" s="34" t="s">
        <v>153</v>
      </c>
      <c r="H58" s="22" t="s">
        <v>381</v>
      </c>
      <c r="I58" s="22" t="s">
        <v>358</v>
      </c>
      <c r="J58" s="34" t="s">
        <v>433</v>
      </c>
    </row>
    <row r="59" ht="18.75" customHeight="1" spans="1:10">
      <c r="A59" s="207" t="s">
        <v>328</v>
      </c>
      <c r="B59" s="22" t="s">
        <v>429</v>
      </c>
      <c r="C59" s="22" t="s">
        <v>352</v>
      </c>
      <c r="D59" s="22" t="s">
        <v>353</v>
      </c>
      <c r="E59" s="34" t="s">
        <v>434</v>
      </c>
      <c r="F59" s="22" t="s">
        <v>362</v>
      </c>
      <c r="G59" s="34" t="s">
        <v>435</v>
      </c>
      <c r="H59" s="22" t="s">
        <v>400</v>
      </c>
      <c r="I59" s="22" t="s">
        <v>358</v>
      </c>
      <c r="J59" s="34" t="s">
        <v>436</v>
      </c>
    </row>
    <row r="60" ht="18.75" customHeight="1" spans="1:10">
      <c r="A60" s="207" t="s">
        <v>328</v>
      </c>
      <c r="B60" s="22" t="s">
        <v>429</v>
      </c>
      <c r="C60" s="22" t="s">
        <v>352</v>
      </c>
      <c r="D60" s="22" t="s">
        <v>360</v>
      </c>
      <c r="E60" s="34" t="s">
        <v>437</v>
      </c>
      <c r="F60" s="22" t="s">
        <v>362</v>
      </c>
      <c r="G60" s="34" t="s">
        <v>384</v>
      </c>
      <c r="H60" s="22" t="s">
        <v>364</v>
      </c>
      <c r="I60" s="22" t="s">
        <v>358</v>
      </c>
      <c r="J60" s="34" t="s">
        <v>438</v>
      </c>
    </row>
    <row r="61" ht="18.75" customHeight="1" spans="1:10">
      <c r="A61" s="207" t="s">
        <v>328</v>
      </c>
      <c r="B61" s="22" t="s">
        <v>429</v>
      </c>
      <c r="C61" s="22" t="s">
        <v>352</v>
      </c>
      <c r="D61" s="22" t="s">
        <v>360</v>
      </c>
      <c r="E61" s="34" t="s">
        <v>439</v>
      </c>
      <c r="F61" s="22" t="s">
        <v>355</v>
      </c>
      <c r="G61" s="34" t="s">
        <v>363</v>
      </c>
      <c r="H61" s="22" t="s">
        <v>364</v>
      </c>
      <c r="I61" s="22" t="s">
        <v>377</v>
      </c>
      <c r="J61" s="34" t="s">
        <v>440</v>
      </c>
    </row>
    <row r="62" ht="18.75" customHeight="1" spans="1:10">
      <c r="A62" s="207" t="s">
        <v>328</v>
      </c>
      <c r="B62" s="22" t="s">
        <v>429</v>
      </c>
      <c r="C62" s="22" t="s">
        <v>352</v>
      </c>
      <c r="D62" s="22" t="s">
        <v>366</v>
      </c>
      <c r="E62" s="34" t="s">
        <v>441</v>
      </c>
      <c r="F62" s="22" t="s">
        <v>355</v>
      </c>
      <c r="G62" s="34" t="s">
        <v>363</v>
      </c>
      <c r="H62" s="22" t="s">
        <v>364</v>
      </c>
      <c r="I62" s="22" t="s">
        <v>377</v>
      </c>
      <c r="J62" s="34" t="s">
        <v>442</v>
      </c>
    </row>
    <row r="63" ht="18.75" customHeight="1" spans="1:10">
      <c r="A63" s="207" t="s">
        <v>328</v>
      </c>
      <c r="B63" s="22" t="s">
        <v>429</v>
      </c>
      <c r="C63" s="22" t="s">
        <v>369</v>
      </c>
      <c r="D63" s="22" t="s">
        <v>386</v>
      </c>
      <c r="E63" s="34" t="s">
        <v>443</v>
      </c>
      <c r="F63" s="22" t="s">
        <v>362</v>
      </c>
      <c r="G63" s="34" t="s">
        <v>384</v>
      </c>
      <c r="H63" s="22" t="s">
        <v>364</v>
      </c>
      <c r="I63" s="22" t="s">
        <v>358</v>
      </c>
      <c r="J63" s="34" t="s">
        <v>444</v>
      </c>
    </row>
    <row r="64" ht="18.75" customHeight="1" spans="1:10">
      <c r="A64" s="207" t="s">
        <v>328</v>
      </c>
      <c r="B64" s="22" t="s">
        <v>429</v>
      </c>
      <c r="C64" s="22" t="s">
        <v>369</v>
      </c>
      <c r="D64" s="22" t="s">
        <v>391</v>
      </c>
      <c r="E64" s="34" t="s">
        <v>445</v>
      </c>
      <c r="F64" s="22" t="s">
        <v>362</v>
      </c>
      <c r="G64" s="34" t="s">
        <v>384</v>
      </c>
      <c r="H64" s="22" t="s">
        <v>364</v>
      </c>
      <c r="I64" s="22" t="s">
        <v>358</v>
      </c>
      <c r="J64" s="34" t="s">
        <v>446</v>
      </c>
    </row>
    <row r="65" ht="18.75" customHeight="1" spans="1:10">
      <c r="A65" s="207" t="s">
        <v>328</v>
      </c>
      <c r="B65" s="22" t="s">
        <v>429</v>
      </c>
      <c r="C65" s="22" t="s">
        <v>374</v>
      </c>
      <c r="D65" s="22" t="s">
        <v>375</v>
      </c>
      <c r="E65" s="34" t="s">
        <v>447</v>
      </c>
      <c r="F65" s="22" t="s">
        <v>355</v>
      </c>
      <c r="G65" s="34" t="s">
        <v>448</v>
      </c>
      <c r="H65" s="22" t="s">
        <v>400</v>
      </c>
      <c r="I65" s="22" t="s">
        <v>377</v>
      </c>
      <c r="J65" s="34" t="s">
        <v>449</v>
      </c>
    </row>
    <row r="66" ht="18.75" customHeight="1" spans="1:10">
      <c r="A66" s="207" t="s">
        <v>330</v>
      </c>
      <c r="B66" s="22" t="s">
        <v>330</v>
      </c>
      <c r="C66" s="22" t="s">
        <v>352</v>
      </c>
      <c r="D66" s="22" t="s">
        <v>353</v>
      </c>
      <c r="E66" s="34" t="s">
        <v>450</v>
      </c>
      <c r="F66" s="22" t="s">
        <v>355</v>
      </c>
      <c r="G66" s="34" t="s">
        <v>380</v>
      </c>
      <c r="H66" s="22" t="s">
        <v>389</v>
      </c>
      <c r="I66" s="22" t="s">
        <v>358</v>
      </c>
      <c r="J66" s="34" t="s">
        <v>359</v>
      </c>
    </row>
    <row r="67" ht="18.75" customHeight="1" spans="1:10">
      <c r="A67" s="207" t="s">
        <v>330</v>
      </c>
      <c r="B67" s="22" t="s">
        <v>330</v>
      </c>
      <c r="C67" s="22" t="s">
        <v>352</v>
      </c>
      <c r="D67" s="22" t="s">
        <v>360</v>
      </c>
      <c r="E67" s="34" t="s">
        <v>419</v>
      </c>
      <c r="F67" s="22" t="s">
        <v>355</v>
      </c>
      <c r="G67" s="34" t="s">
        <v>384</v>
      </c>
      <c r="H67" s="22" t="s">
        <v>364</v>
      </c>
      <c r="I67" s="22" t="s">
        <v>358</v>
      </c>
      <c r="J67" s="34" t="s">
        <v>365</v>
      </c>
    </row>
    <row r="68" ht="18.75" customHeight="1" spans="1:10">
      <c r="A68" s="207" t="s">
        <v>330</v>
      </c>
      <c r="B68" s="22" t="s">
        <v>330</v>
      </c>
      <c r="C68" s="22" t="s">
        <v>352</v>
      </c>
      <c r="D68" s="22" t="s">
        <v>366</v>
      </c>
      <c r="E68" s="34" t="s">
        <v>416</v>
      </c>
      <c r="F68" s="22" t="s">
        <v>355</v>
      </c>
      <c r="G68" s="34" t="s">
        <v>384</v>
      </c>
      <c r="H68" s="22" t="s">
        <v>364</v>
      </c>
      <c r="I68" s="22" t="s">
        <v>358</v>
      </c>
      <c r="J68" s="34" t="s">
        <v>368</v>
      </c>
    </row>
    <row r="69" ht="18.75" customHeight="1" spans="1:10">
      <c r="A69" s="207" t="s">
        <v>330</v>
      </c>
      <c r="B69" s="22" t="s">
        <v>330</v>
      </c>
      <c r="C69" s="22" t="s">
        <v>369</v>
      </c>
      <c r="D69" s="22" t="s">
        <v>386</v>
      </c>
      <c r="E69" s="34" t="s">
        <v>402</v>
      </c>
      <c r="F69" s="22" t="s">
        <v>355</v>
      </c>
      <c r="G69" s="34" t="s">
        <v>384</v>
      </c>
      <c r="H69" s="22" t="s">
        <v>364</v>
      </c>
      <c r="I69" s="22" t="s">
        <v>358</v>
      </c>
      <c r="J69" s="34" t="s">
        <v>403</v>
      </c>
    </row>
    <row r="70" ht="18.75" customHeight="1" spans="1:10">
      <c r="A70" s="207" t="s">
        <v>330</v>
      </c>
      <c r="B70" s="22" t="s">
        <v>330</v>
      </c>
      <c r="C70" s="22" t="s">
        <v>374</v>
      </c>
      <c r="D70" s="22" t="s">
        <v>375</v>
      </c>
      <c r="E70" s="34" t="s">
        <v>376</v>
      </c>
      <c r="F70" s="22" t="s">
        <v>362</v>
      </c>
      <c r="G70" s="34" t="s">
        <v>363</v>
      </c>
      <c r="H70" s="22" t="s">
        <v>364</v>
      </c>
      <c r="I70" s="22" t="s">
        <v>377</v>
      </c>
      <c r="J70" s="34" t="s">
        <v>378</v>
      </c>
    </row>
    <row r="71" ht="18.75" customHeight="1" spans="1:10">
      <c r="A71" s="207" t="s">
        <v>292</v>
      </c>
      <c r="B71" s="22" t="s">
        <v>451</v>
      </c>
      <c r="C71" s="22" t="s">
        <v>352</v>
      </c>
      <c r="D71" s="22" t="s">
        <v>353</v>
      </c>
      <c r="E71" s="34" t="s">
        <v>399</v>
      </c>
      <c r="F71" s="22" t="s">
        <v>362</v>
      </c>
      <c r="G71" s="34" t="s">
        <v>452</v>
      </c>
      <c r="H71" s="22" t="s">
        <v>400</v>
      </c>
      <c r="I71" s="22" t="s">
        <v>358</v>
      </c>
      <c r="J71" s="34" t="s">
        <v>401</v>
      </c>
    </row>
    <row r="72" ht="18.75" customHeight="1" spans="1:10">
      <c r="A72" s="207" t="s">
        <v>292</v>
      </c>
      <c r="B72" s="22" t="s">
        <v>451</v>
      </c>
      <c r="C72" s="22" t="s">
        <v>352</v>
      </c>
      <c r="D72" s="22" t="s">
        <v>360</v>
      </c>
      <c r="E72" s="34" t="s">
        <v>427</v>
      </c>
      <c r="F72" s="22" t="s">
        <v>355</v>
      </c>
      <c r="G72" s="34" t="s">
        <v>384</v>
      </c>
      <c r="H72" s="22" t="s">
        <v>364</v>
      </c>
      <c r="I72" s="22" t="s">
        <v>358</v>
      </c>
      <c r="J72" s="34" t="s">
        <v>428</v>
      </c>
    </row>
    <row r="73" ht="18.75" customHeight="1" spans="1:10">
      <c r="A73" s="207" t="s">
        <v>292</v>
      </c>
      <c r="B73" s="22" t="s">
        <v>451</v>
      </c>
      <c r="C73" s="22" t="s">
        <v>352</v>
      </c>
      <c r="D73" s="22" t="s">
        <v>366</v>
      </c>
      <c r="E73" s="34" t="s">
        <v>416</v>
      </c>
      <c r="F73" s="22" t="s">
        <v>355</v>
      </c>
      <c r="G73" s="34" t="s">
        <v>384</v>
      </c>
      <c r="H73" s="22" t="s">
        <v>364</v>
      </c>
      <c r="I73" s="22" t="s">
        <v>358</v>
      </c>
      <c r="J73" s="34" t="s">
        <v>368</v>
      </c>
    </row>
    <row r="74" ht="18.75" customHeight="1" spans="1:10">
      <c r="A74" s="207" t="s">
        <v>292</v>
      </c>
      <c r="B74" s="22" t="s">
        <v>451</v>
      </c>
      <c r="C74" s="22" t="s">
        <v>369</v>
      </c>
      <c r="D74" s="22" t="s">
        <v>386</v>
      </c>
      <c r="E74" s="34" t="s">
        <v>402</v>
      </c>
      <c r="F74" s="22" t="s">
        <v>355</v>
      </c>
      <c r="G74" s="34" t="s">
        <v>384</v>
      </c>
      <c r="H74" s="22" t="s">
        <v>364</v>
      </c>
      <c r="I74" s="22" t="s">
        <v>358</v>
      </c>
      <c r="J74" s="34" t="s">
        <v>403</v>
      </c>
    </row>
    <row r="75" ht="18.75" customHeight="1" spans="1:10">
      <c r="A75" s="207" t="s">
        <v>292</v>
      </c>
      <c r="B75" s="22" t="s">
        <v>451</v>
      </c>
      <c r="C75" s="22" t="s">
        <v>374</v>
      </c>
      <c r="D75" s="22" t="s">
        <v>375</v>
      </c>
      <c r="E75" s="34" t="s">
        <v>376</v>
      </c>
      <c r="F75" s="22" t="s">
        <v>362</v>
      </c>
      <c r="G75" s="34" t="s">
        <v>363</v>
      </c>
      <c r="H75" s="22" t="s">
        <v>364</v>
      </c>
      <c r="I75" s="22" t="s">
        <v>377</v>
      </c>
      <c r="J75" s="34" t="s">
        <v>378</v>
      </c>
    </row>
    <row r="76" ht="18.75" customHeight="1" spans="1:10">
      <c r="A76" s="207" t="s">
        <v>288</v>
      </c>
      <c r="B76" s="22" t="s">
        <v>453</v>
      </c>
      <c r="C76" s="22" t="s">
        <v>352</v>
      </c>
      <c r="D76" s="22" t="s">
        <v>353</v>
      </c>
      <c r="E76" s="34" t="s">
        <v>399</v>
      </c>
      <c r="F76" s="22" t="s">
        <v>362</v>
      </c>
      <c r="G76" s="34" t="s">
        <v>425</v>
      </c>
      <c r="H76" s="22" t="s">
        <v>400</v>
      </c>
      <c r="I76" s="22" t="s">
        <v>358</v>
      </c>
      <c r="J76" s="34" t="s">
        <v>401</v>
      </c>
    </row>
    <row r="77" ht="18.75" customHeight="1" spans="1:10">
      <c r="A77" s="207" t="s">
        <v>288</v>
      </c>
      <c r="B77" s="22" t="s">
        <v>453</v>
      </c>
      <c r="C77" s="22" t="s">
        <v>352</v>
      </c>
      <c r="D77" s="22" t="s">
        <v>360</v>
      </c>
      <c r="E77" s="34" t="s">
        <v>419</v>
      </c>
      <c r="F77" s="22" t="s">
        <v>355</v>
      </c>
      <c r="G77" s="34" t="s">
        <v>384</v>
      </c>
      <c r="H77" s="22" t="s">
        <v>364</v>
      </c>
      <c r="I77" s="22" t="s">
        <v>358</v>
      </c>
      <c r="J77" s="34" t="s">
        <v>365</v>
      </c>
    </row>
    <row r="78" ht="18.75" customHeight="1" spans="1:10">
      <c r="A78" s="207" t="s">
        <v>288</v>
      </c>
      <c r="B78" s="22" t="s">
        <v>453</v>
      </c>
      <c r="C78" s="22" t="s">
        <v>352</v>
      </c>
      <c r="D78" s="22" t="s">
        <v>366</v>
      </c>
      <c r="E78" s="34" t="s">
        <v>416</v>
      </c>
      <c r="F78" s="22" t="s">
        <v>355</v>
      </c>
      <c r="G78" s="34" t="s">
        <v>384</v>
      </c>
      <c r="H78" s="22" t="s">
        <v>364</v>
      </c>
      <c r="I78" s="22" t="s">
        <v>358</v>
      </c>
      <c r="J78" s="34" t="s">
        <v>368</v>
      </c>
    </row>
    <row r="79" ht="18.75" customHeight="1" spans="1:10">
      <c r="A79" s="207" t="s">
        <v>288</v>
      </c>
      <c r="B79" s="22" t="s">
        <v>453</v>
      </c>
      <c r="C79" s="22" t="s">
        <v>369</v>
      </c>
      <c r="D79" s="22" t="s">
        <v>386</v>
      </c>
      <c r="E79" s="34" t="s">
        <v>402</v>
      </c>
      <c r="F79" s="22" t="s">
        <v>355</v>
      </c>
      <c r="G79" s="34" t="s">
        <v>384</v>
      </c>
      <c r="H79" s="22" t="s">
        <v>364</v>
      </c>
      <c r="I79" s="22" t="s">
        <v>358</v>
      </c>
      <c r="J79" s="34" t="s">
        <v>403</v>
      </c>
    </row>
    <row r="80" ht="18.75" customHeight="1" spans="1:10">
      <c r="A80" s="207" t="s">
        <v>288</v>
      </c>
      <c r="B80" s="22" t="s">
        <v>453</v>
      </c>
      <c r="C80" s="22" t="s">
        <v>374</v>
      </c>
      <c r="D80" s="22" t="s">
        <v>375</v>
      </c>
      <c r="E80" s="34" t="s">
        <v>376</v>
      </c>
      <c r="F80" s="22" t="s">
        <v>362</v>
      </c>
      <c r="G80" s="34" t="s">
        <v>363</v>
      </c>
      <c r="H80" s="22" t="s">
        <v>364</v>
      </c>
      <c r="I80" s="22" t="s">
        <v>377</v>
      </c>
      <c r="J80" s="34" t="s">
        <v>378</v>
      </c>
    </row>
    <row r="81" ht="18.75" customHeight="1" spans="1:10">
      <c r="A81" s="207" t="s">
        <v>297</v>
      </c>
      <c r="B81" s="22" t="s">
        <v>297</v>
      </c>
      <c r="C81" s="22" t="s">
        <v>352</v>
      </c>
      <c r="D81" s="22" t="s">
        <v>353</v>
      </c>
      <c r="E81" s="34" t="s">
        <v>450</v>
      </c>
      <c r="F81" s="22" t="s">
        <v>355</v>
      </c>
      <c r="G81" s="34" t="s">
        <v>435</v>
      </c>
      <c r="H81" s="22" t="s">
        <v>389</v>
      </c>
      <c r="I81" s="22" t="s">
        <v>358</v>
      </c>
      <c r="J81" s="34" t="s">
        <v>359</v>
      </c>
    </row>
    <row r="82" ht="18.75" customHeight="1" spans="1:10">
      <c r="A82" s="207" t="s">
        <v>297</v>
      </c>
      <c r="B82" s="22" t="s">
        <v>297</v>
      </c>
      <c r="C82" s="22" t="s">
        <v>352</v>
      </c>
      <c r="D82" s="22" t="s">
        <v>360</v>
      </c>
      <c r="E82" s="34" t="s">
        <v>419</v>
      </c>
      <c r="F82" s="22" t="s">
        <v>355</v>
      </c>
      <c r="G82" s="34" t="s">
        <v>384</v>
      </c>
      <c r="H82" s="22" t="s">
        <v>364</v>
      </c>
      <c r="I82" s="22" t="s">
        <v>358</v>
      </c>
      <c r="J82" s="34" t="s">
        <v>365</v>
      </c>
    </row>
    <row r="83" ht="18.75" customHeight="1" spans="1:10">
      <c r="A83" s="207" t="s">
        <v>297</v>
      </c>
      <c r="B83" s="22" t="s">
        <v>297</v>
      </c>
      <c r="C83" s="22" t="s">
        <v>352</v>
      </c>
      <c r="D83" s="22" t="s">
        <v>366</v>
      </c>
      <c r="E83" s="34" t="s">
        <v>416</v>
      </c>
      <c r="F83" s="22" t="s">
        <v>355</v>
      </c>
      <c r="G83" s="34" t="s">
        <v>384</v>
      </c>
      <c r="H83" s="22" t="s">
        <v>364</v>
      </c>
      <c r="I83" s="22" t="s">
        <v>358</v>
      </c>
      <c r="J83" s="34" t="s">
        <v>368</v>
      </c>
    </row>
    <row r="84" ht="18.75" customHeight="1" spans="1:10">
      <c r="A84" s="207" t="s">
        <v>297</v>
      </c>
      <c r="B84" s="22" t="s">
        <v>297</v>
      </c>
      <c r="C84" s="22" t="s">
        <v>369</v>
      </c>
      <c r="D84" s="22" t="s">
        <v>386</v>
      </c>
      <c r="E84" s="34" t="s">
        <v>402</v>
      </c>
      <c r="F84" s="22" t="s">
        <v>355</v>
      </c>
      <c r="G84" s="34" t="s">
        <v>384</v>
      </c>
      <c r="H84" s="22" t="s">
        <v>364</v>
      </c>
      <c r="I84" s="22" t="s">
        <v>358</v>
      </c>
      <c r="J84" s="34" t="s">
        <v>403</v>
      </c>
    </row>
    <row r="85" ht="18.75" customHeight="1" spans="1:10">
      <c r="A85" s="207" t="s">
        <v>297</v>
      </c>
      <c r="B85" s="22" t="s">
        <v>297</v>
      </c>
      <c r="C85" s="22" t="s">
        <v>374</v>
      </c>
      <c r="D85" s="22" t="s">
        <v>375</v>
      </c>
      <c r="E85" s="34" t="s">
        <v>376</v>
      </c>
      <c r="F85" s="22" t="s">
        <v>355</v>
      </c>
      <c r="G85" s="34" t="s">
        <v>384</v>
      </c>
      <c r="H85" s="22" t="s">
        <v>364</v>
      </c>
      <c r="I85" s="22" t="s">
        <v>377</v>
      </c>
      <c r="J85" s="34" t="s">
        <v>378</v>
      </c>
    </row>
    <row r="86" ht="18.75" customHeight="1" spans="1:10">
      <c r="A86" s="207" t="s">
        <v>316</v>
      </c>
      <c r="B86" s="22" t="s">
        <v>454</v>
      </c>
      <c r="C86" s="22" t="s">
        <v>352</v>
      </c>
      <c r="D86" s="22" t="s">
        <v>353</v>
      </c>
      <c r="E86" s="34" t="s">
        <v>399</v>
      </c>
      <c r="F86" s="22" t="s">
        <v>362</v>
      </c>
      <c r="G86" s="34" t="s">
        <v>388</v>
      </c>
      <c r="H86" s="22" t="s">
        <v>400</v>
      </c>
      <c r="I86" s="22" t="s">
        <v>358</v>
      </c>
      <c r="J86" s="34" t="s">
        <v>401</v>
      </c>
    </row>
    <row r="87" ht="18.75" customHeight="1" spans="1:10">
      <c r="A87" s="207" t="s">
        <v>316</v>
      </c>
      <c r="B87" s="22" t="s">
        <v>454</v>
      </c>
      <c r="C87" s="22" t="s">
        <v>352</v>
      </c>
      <c r="D87" s="22" t="s">
        <v>360</v>
      </c>
      <c r="E87" s="34" t="s">
        <v>419</v>
      </c>
      <c r="F87" s="22" t="s">
        <v>355</v>
      </c>
      <c r="G87" s="34" t="s">
        <v>455</v>
      </c>
      <c r="H87" s="22" t="s">
        <v>364</v>
      </c>
      <c r="I87" s="22" t="s">
        <v>358</v>
      </c>
      <c r="J87" s="34" t="s">
        <v>365</v>
      </c>
    </row>
    <row r="88" ht="18.75" customHeight="1" spans="1:10">
      <c r="A88" s="207" t="s">
        <v>316</v>
      </c>
      <c r="B88" s="22" t="s">
        <v>454</v>
      </c>
      <c r="C88" s="22" t="s">
        <v>369</v>
      </c>
      <c r="D88" s="22" t="s">
        <v>386</v>
      </c>
      <c r="E88" s="34" t="s">
        <v>402</v>
      </c>
      <c r="F88" s="22" t="s">
        <v>362</v>
      </c>
      <c r="G88" s="34" t="s">
        <v>363</v>
      </c>
      <c r="H88" s="22" t="s">
        <v>364</v>
      </c>
      <c r="I88" s="22" t="s">
        <v>358</v>
      </c>
      <c r="J88" s="34" t="s">
        <v>403</v>
      </c>
    </row>
    <row r="89" ht="18.75" customHeight="1" spans="1:10">
      <c r="A89" s="207" t="s">
        <v>316</v>
      </c>
      <c r="B89" s="22" t="s">
        <v>454</v>
      </c>
      <c r="C89" s="22" t="s">
        <v>374</v>
      </c>
      <c r="D89" s="22" t="s">
        <v>375</v>
      </c>
      <c r="E89" s="34" t="s">
        <v>376</v>
      </c>
      <c r="F89" s="22" t="s">
        <v>355</v>
      </c>
      <c r="G89" s="34" t="s">
        <v>405</v>
      </c>
      <c r="H89" s="22" t="s">
        <v>364</v>
      </c>
      <c r="I89" s="22" t="s">
        <v>377</v>
      </c>
      <c r="J89" s="34" t="s">
        <v>378</v>
      </c>
    </row>
    <row r="90" ht="18.75" customHeight="1" spans="1:10">
      <c r="A90" s="207" t="s">
        <v>290</v>
      </c>
      <c r="B90" s="22" t="s">
        <v>456</v>
      </c>
      <c r="C90" s="22" t="s">
        <v>352</v>
      </c>
      <c r="D90" s="22" t="s">
        <v>353</v>
      </c>
      <c r="E90" s="34" t="s">
        <v>399</v>
      </c>
      <c r="F90" s="22" t="s">
        <v>362</v>
      </c>
      <c r="G90" s="34" t="s">
        <v>388</v>
      </c>
      <c r="H90" s="22" t="s">
        <v>400</v>
      </c>
      <c r="I90" s="22" t="s">
        <v>358</v>
      </c>
      <c r="J90" s="34" t="s">
        <v>401</v>
      </c>
    </row>
    <row r="91" ht="18.75" customHeight="1" spans="1:10">
      <c r="A91" s="207" t="s">
        <v>290</v>
      </c>
      <c r="B91" s="22" t="s">
        <v>456</v>
      </c>
      <c r="C91" s="22" t="s">
        <v>352</v>
      </c>
      <c r="D91" s="22" t="s">
        <v>360</v>
      </c>
      <c r="E91" s="34" t="s">
        <v>427</v>
      </c>
      <c r="F91" s="22" t="s">
        <v>355</v>
      </c>
      <c r="G91" s="34" t="s">
        <v>384</v>
      </c>
      <c r="H91" s="22" t="s">
        <v>364</v>
      </c>
      <c r="I91" s="22" t="s">
        <v>358</v>
      </c>
      <c r="J91" s="34" t="s">
        <v>428</v>
      </c>
    </row>
    <row r="92" ht="18.75" customHeight="1" spans="1:10">
      <c r="A92" s="207" t="s">
        <v>290</v>
      </c>
      <c r="B92" s="22" t="s">
        <v>456</v>
      </c>
      <c r="C92" s="22" t="s">
        <v>352</v>
      </c>
      <c r="D92" s="22" t="s">
        <v>366</v>
      </c>
      <c r="E92" s="34" t="s">
        <v>416</v>
      </c>
      <c r="F92" s="22" t="s">
        <v>355</v>
      </c>
      <c r="G92" s="34" t="s">
        <v>384</v>
      </c>
      <c r="H92" s="22" t="s">
        <v>364</v>
      </c>
      <c r="I92" s="22" t="s">
        <v>358</v>
      </c>
      <c r="J92" s="34" t="s">
        <v>368</v>
      </c>
    </row>
    <row r="93" ht="18.75" customHeight="1" spans="1:10">
      <c r="A93" s="207" t="s">
        <v>290</v>
      </c>
      <c r="B93" s="22" t="s">
        <v>456</v>
      </c>
      <c r="C93" s="22" t="s">
        <v>369</v>
      </c>
      <c r="D93" s="22" t="s">
        <v>386</v>
      </c>
      <c r="E93" s="34" t="s">
        <v>404</v>
      </c>
      <c r="F93" s="22" t="s">
        <v>355</v>
      </c>
      <c r="G93" s="34" t="s">
        <v>384</v>
      </c>
      <c r="H93" s="22" t="s">
        <v>364</v>
      </c>
      <c r="I93" s="22" t="s">
        <v>358</v>
      </c>
      <c r="J93" s="34" t="s">
        <v>406</v>
      </c>
    </row>
    <row r="94" ht="18.75" customHeight="1" spans="1:10">
      <c r="A94" s="207" t="s">
        <v>290</v>
      </c>
      <c r="B94" s="22" t="s">
        <v>456</v>
      </c>
      <c r="C94" s="22" t="s">
        <v>374</v>
      </c>
      <c r="D94" s="22" t="s">
        <v>375</v>
      </c>
      <c r="E94" s="34" t="s">
        <v>376</v>
      </c>
      <c r="F94" s="22" t="s">
        <v>355</v>
      </c>
      <c r="G94" s="34" t="s">
        <v>363</v>
      </c>
      <c r="H94" s="22" t="s">
        <v>364</v>
      </c>
      <c r="I94" s="22" t="s">
        <v>377</v>
      </c>
      <c r="J94" s="34" t="s">
        <v>378</v>
      </c>
    </row>
    <row r="95" ht="18.75" customHeight="1" spans="1:10">
      <c r="A95" s="207" t="s">
        <v>338</v>
      </c>
      <c r="B95" s="22" t="s">
        <v>457</v>
      </c>
      <c r="C95" s="22" t="s">
        <v>352</v>
      </c>
      <c r="D95" s="22" t="s">
        <v>353</v>
      </c>
      <c r="E95" s="34" t="s">
        <v>399</v>
      </c>
      <c r="F95" s="22" t="s">
        <v>362</v>
      </c>
      <c r="G95" s="34" t="s">
        <v>388</v>
      </c>
      <c r="H95" s="22" t="s">
        <v>400</v>
      </c>
      <c r="I95" s="22" t="s">
        <v>358</v>
      </c>
      <c r="J95" s="34" t="s">
        <v>401</v>
      </c>
    </row>
    <row r="96" ht="18.75" customHeight="1" spans="1:10">
      <c r="A96" s="207" t="s">
        <v>338</v>
      </c>
      <c r="B96" s="22" t="s">
        <v>457</v>
      </c>
      <c r="C96" s="22" t="s">
        <v>352</v>
      </c>
      <c r="D96" s="22" t="s">
        <v>360</v>
      </c>
      <c r="E96" s="34" t="s">
        <v>419</v>
      </c>
      <c r="F96" s="22" t="s">
        <v>355</v>
      </c>
      <c r="G96" s="34" t="s">
        <v>384</v>
      </c>
      <c r="H96" s="22" t="s">
        <v>364</v>
      </c>
      <c r="I96" s="22" t="s">
        <v>358</v>
      </c>
      <c r="J96" s="34" t="s">
        <v>365</v>
      </c>
    </row>
    <row r="97" ht="18.75" customHeight="1" spans="1:10">
      <c r="A97" s="207" t="s">
        <v>338</v>
      </c>
      <c r="B97" s="22" t="s">
        <v>457</v>
      </c>
      <c r="C97" s="22" t="s">
        <v>352</v>
      </c>
      <c r="D97" s="22" t="s">
        <v>366</v>
      </c>
      <c r="E97" s="34" t="s">
        <v>416</v>
      </c>
      <c r="F97" s="22" t="s">
        <v>355</v>
      </c>
      <c r="G97" s="34" t="s">
        <v>384</v>
      </c>
      <c r="H97" s="22" t="s">
        <v>364</v>
      </c>
      <c r="I97" s="22" t="s">
        <v>358</v>
      </c>
      <c r="J97" s="34" t="s">
        <v>368</v>
      </c>
    </row>
    <row r="98" ht="18.75" customHeight="1" spans="1:10">
      <c r="A98" s="207" t="s">
        <v>338</v>
      </c>
      <c r="B98" s="22" t="s">
        <v>457</v>
      </c>
      <c r="C98" s="22" t="s">
        <v>369</v>
      </c>
      <c r="D98" s="22" t="s">
        <v>386</v>
      </c>
      <c r="E98" s="34" t="s">
        <v>402</v>
      </c>
      <c r="F98" s="22" t="s">
        <v>355</v>
      </c>
      <c r="G98" s="34" t="s">
        <v>384</v>
      </c>
      <c r="H98" s="22" t="s">
        <v>364</v>
      </c>
      <c r="I98" s="22" t="s">
        <v>358</v>
      </c>
      <c r="J98" s="34" t="s">
        <v>403</v>
      </c>
    </row>
    <row r="99" ht="18.75" customHeight="1" spans="1:10">
      <c r="A99" s="207" t="s">
        <v>338</v>
      </c>
      <c r="B99" s="22" t="s">
        <v>457</v>
      </c>
      <c r="C99" s="22" t="s">
        <v>374</v>
      </c>
      <c r="D99" s="22" t="s">
        <v>375</v>
      </c>
      <c r="E99" s="34" t="s">
        <v>376</v>
      </c>
      <c r="F99" s="22" t="s">
        <v>355</v>
      </c>
      <c r="G99" s="34" t="s">
        <v>384</v>
      </c>
      <c r="H99" s="22" t="s">
        <v>364</v>
      </c>
      <c r="I99" s="22" t="s">
        <v>377</v>
      </c>
      <c r="J99" s="34" t="s">
        <v>378</v>
      </c>
    </row>
    <row r="100" ht="18.75" customHeight="1" spans="1:10">
      <c r="A100" s="207" t="s">
        <v>310</v>
      </c>
      <c r="B100" s="22" t="s">
        <v>458</v>
      </c>
      <c r="C100" s="22" t="s">
        <v>352</v>
      </c>
      <c r="D100" s="22" t="s">
        <v>353</v>
      </c>
      <c r="E100" s="34" t="s">
        <v>459</v>
      </c>
      <c r="F100" s="22" t="s">
        <v>355</v>
      </c>
      <c r="G100" s="34" t="s">
        <v>460</v>
      </c>
      <c r="H100" s="22" t="s">
        <v>394</v>
      </c>
      <c r="I100" s="22" t="s">
        <v>358</v>
      </c>
      <c r="J100" s="34" t="s">
        <v>461</v>
      </c>
    </row>
    <row r="101" ht="18.75" customHeight="1" spans="1:10">
      <c r="A101" s="207" t="s">
        <v>310</v>
      </c>
      <c r="B101" s="22" t="s">
        <v>458</v>
      </c>
      <c r="C101" s="22" t="s">
        <v>352</v>
      </c>
      <c r="D101" s="22" t="s">
        <v>360</v>
      </c>
      <c r="E101" s="34" t="s">
        <v>462</v>
      </c>
      <c r="F101" s="22" t="s">
        <v>355</v>
      </c>
      <c r="G101" s="34" t="s">
        <v>384</v>
      </c>
      <c r="H101" s="22" t="s">
        <v>364</v>
      </c>
      <c r="I101" s="22" t="s">
        <v>358</v>
      </c>
      <c r="J101" s="34" t="s">
        <v>461</v>
      </c>
    </row>
    <row r="102" ht="18.75" customHeight="1" spans="1:10">
      <c r="A102" s="207" t="s">
        <v>310</v>
      </c>
      <c r="B102" s="22" t="s">
        <v>458</v>
      </c>
      <c r="C102" s="22" t="s">
        <v>369</v>
      </c>
      <c r="D102" s="22" t="s">
        <v>370</v>
      </c>
      <c r="E102" s="34" t="s">
        <v>463</v>
      </c>
      <c r="F102" s="22" t="s">
        <v>362</v>
      </c>
      <c r="G102" s="34" t="s">
        <v>156</v>
      </c>
      <c r="H102" s="22" t="s">
        <v>364</v>
      </c>
      <c r="I102" s="22" t="s">
        <v>358</v>
      </c>
      <c r="J102" s="34" t="s">
        <v>461</v>
      </c>
    </row>
    <row r="103" ht="18.75" customHeight="1" spans="1:10">
      <c r="A103" s="207" t="s">
        <v>310</v>
      </c>
      <c r="B103" s="22" t="s">
        <v>458</v>
      </c>
      <c r="C103" s="22" t="s">
        <v>369</v>
      </c>
      <c r="D103" s="22" t="s">
        <v>464</v>
      </c>
      <c r="E103" s="34" t="s">
        <v>465</v>
      </c>
      <c r="F103" s="22" t="s">
        <v>362</v>
      </c>
      <c r="G103" s="34" t="s">
        <v>156</v>
      </c>
      <c r="H103" s="22" t="s">
        <v>364</v>
      </c>
      <c r="I103" s="22" t="s">
        <v>358</v>
      </c>
      <c r="J103" s="34" t="s">
        <v>461</v>
      </c>
    </row>
    <row r="104" ht="18.75" customHeight="1" spans="1:10">
      <c r="A104" s="207" t="s">
        <v>310</v>
      </c>
      <c r="B104" s="22" t="s">
        <v>458</v>
      </c>
      <c r="C104" s="22" t="s">
        <v>374</v>
      </c>
      <c r="D104" s="22" t="s">
        <v>375</v>
      </c>
      <c r="E104" s="34" t="s">
        <v>466</v>
      </c>
      <c r="F104" s="22" t="s">
        <v>362</v>
      </c>
      <c r="G104" s="34" t="s">
        <v>467</v>
      </c>
      <c r="H104" s="22" t="s">
        <v>364</v>
      </c>
      <c r="I104" s="22" t="s">
        <v>358</v>
      </c>
      <c r="J104" s="34" t="s">
        <v>461</v>
      </c>
    </row>
    <row r="105" ht="18.75" customHeight="1" spans="1:10">
      <c r="A105" s="207" t="s">
        <v>324</v>
      </c>
      <c r="B105" s="22" t="s">
        <v>468</v>
      </c>
      <c r="C105" s="22" t="s">
        <v>352</v>
      </c>
      <c r="D105" s="22" t="s">
        <v>353</v>
      </c>
      <c r="E105" s="34" t="s">
        <v>399</v>
      </c>
      <c r="F105" s="22" t="s">
        <v>362</v>
      </c>
      <c r="G105" s="34" t="s">
        <v>425</v>
      </c>
      <c r="H105" s="22" t="s">
        <v>400</v>
      </c>
      <c r="I105" s="22" t="s">
        <v>358</v>
      </c>
      <c r="J105" s="34" t="s">
        <v>401</v>
      </c>
    </row>
    <row r="106" ht="18.75" customHeight="1" spans="1:10">
      <c r="A106" s="207" t="s">
        <v>324</v>
      </c>
      <c r="B106" s="22" t="s">
        <v>468</v>
      </c>
      <c r="C106" s="22" t="s">
        <v>352</v>
      </c>
      <c r="D106" s="22" t="s">
        <v>360</v>
      </c>
      <c r="E106" s="34" t="s">
        <v>419</v>
      </c>
      <c r="F106" s="22" t="s">
        <v>355</v>
      </c>
      <c r="G106" s="34" t="s">
        <v>384</v>
      </c>
      <c r="H106" s="22" t="s">
        <v>364</v>
      </c>
      <c r="I106" s="22" t="s">
        <v>358</v>
      </c>
      <c r="J106" s="34" t="s">
        <v>365</v>
      </c>
    </row>
    <row r="107" ht="18.75" customHeight="1" spans="1:10">
      <c r="A107" s="207" t="s">
        <v>324</v>
      </c>
      <c r="B107" s="22" t="s">
        <v>468</v>
      </c>
      <c r="C107" s="22" t="s">
        <v>352</v>
      </c>
      <c r="D107" s="22" t="s">
        <v>366</v>
      </c>
      <c r="E107" s="34" t="s">
        <v>416</v>
      </c>
      <c r="F107" s="22" t="s">
        <v>355</v>
      </c>
      <c r="G107" s="34" t="s">
        <v>384</v>
      </c>
      <c r="H107" s="22" t="s">
        <v>364</v>
      </c>
      <c r="I107" s="22" t="s">
        <v>358</v>
      </c>
      <c r="J107" s="34" t="s">
        <v>368</v>
      </c>
    </row>
    <row r="108" ht="18.75" customHeight="1" spans="1:10">
      <c r="A108" s="207" t="s">
        <v>324</v>
      </c>
      <c r="B108" s="22" t="s">
        <v>468</v>
      </c>
      <c r="C108" s="22" t="s">
        <v>369</v>
      </c>
      <c r="D108" s="22" t="s">
        <v>386</v>
      </c>
      <c r="E108" s="34" t="s">
        <v>402</v>
      </c>
      <c r="F108" s="22" t="s">
        <v>355</v>
      </c>
      <c r="G108" s="34" t="s">
        <v>384</v>
      </c>
      <c r="H108" s="22" t="s">
        <v>364</v>
      </c>
      <c r="I108" s="22" t="s">
        <v>358</v>
      </c>
      <c r="J108" s="34" t="s">
        <v>403</v>
      </c>
    </row>
    <row r="109" ht="18.75" customHeight="1" spans="1:10">
      <c r="A109" s="207" t="s">
        <v>324</v>
      </c>
      <c r="B109" s="22" t="s">
        <v>468</v>
      </c>
      <c r="C109" s="22" t="s">
        <v>374</v>
      </c>
      <c r="D109" s="22" t="s">
        <v>375</v>
      </c>
      <c r="E109" s="34" t="s">
        <v>376</v>
      </c>
      <c r="F109" s="22" t="s">
        <v>362</v>
      </c>
      <c r="G109" s="34" t="s">
        <v>363</v>
      </c>
      <c r="H109" s="22" t="s">
        <v>364</v>
      </c>
      <c r="I109" s="22" t="s">
        <v>377</v>
      </c>
      <c r="J109" s="34" t="s">
        <v>378</v>
      </c>
    </row>
    <row r="110" ht="18.75" customHeight="1" spans="1:10">
      <c r="A110" s="207" t="s">
        <v>326</v>
      </c>
      <c r="B110" s="22" t="s">
        <v>326</v>
      </c>
      <c r="C110" s="22" t="s">
        <v>352</v>
      </c>
      <c r="D110" s="22" t="s">
        <v>353</v>
      </c>
      <c r="E110" s="34" t="s">
        <v>399</v>
      </c>
      <c r="F110" s="22" t="s">
        <v>362</v>
      </c>
      <c r="G110" s="34" t="s">
        <v>425</v>
      </c>
      <c r="H110" s="22" t="s">
        <v>400</v>
      </c>
      <c r="I110" s="22" t="s">
        <v>358</v>
      </c>
      <c r="J110" s="34" t="s">
        <v>401</v>
      </c>
    </row>
    <row r="111" ht="18.75" customHeight="1" spans="1:10">
      <c r="A111" s="207" t="s">
        <v>326</v>
      </c>
      <c r="B111" s="22" t="s">
        <v>326</v>
      </c>
      <c r="C111" s="22" t="s">
        <v>352</v>
      </c>
      <c r="D111" s="22" t="s">
        <v>360</v>
      </c>
      <c r="E111" s="34" t="s">
        <v>422</v>
      </c>
      <c r="F111" s="22" t="s">
        <v>355</v>
      </c>
      <c r="G111" s="34" t="s">
        <v>384</v>
      </c>
      <c r="H111" s="22" t="s">
        <v>364</v>
      </c>
      <c r="I111" s="22" t="s">
        <v>358</v>
      </c>
      <c r="J111" s="34" t="s">
        <v>423</v>
      </c>
    </row>
    <row r="112" ht="18.75" customHeight="1" spans="1:10">
      <c r="A112" s="207" t="s">
        <v>326</v>
      </c>
      <c r="B112" s="22" t="s">
        <v>326</v>
      </c>
      <c r="C112" s="22" t="s">
        <v>352</v>
      </c>
      <c r="D112" s="22" t="s">
        <v>366</v>
      </c>
      <c r="E112" s="34" t="s">
        <v>416</v>
      </c>
      <c r="F112" s="22" t="s">
        <v>355</v>
      </c>
      <c r="G112" s="34" t="s">
        <v>384</v>
      </c>
      <c r="H112" s="22" t="s">
        <v>364</v>
      </c>
      <c r="I112" s="22" t="s">
        <v>358</v>
      </c>
      <c r="J112" s="34" t="s">
        <v>368</v>
      </c>
    </row>
    <row r="113" ht="18.75" customHeight="1" spans="1:10">
      <c r="A113" s="207" t="s">
        <v>326</v>
      </c>
      <c r="B113" s="22" t="s">
        <v>326</v>
      </c>
      <c r="C113" s="22" t="s">
        <v>369</v>
      </c>
      <c r="D113" s="22" t="s">
        <v>386</v>
      </c>
      <c r="E113" s="34" t="s">
        <v>402</v>
      </c>
      <c r="F113" s="22" t="s">
        <v>355</v>
      </c>
      <c r="G113" s="34" t="s">
        <v>384</v>
      </c>
      <c r="H113" s="22" t="s">
        <v>364</v>
      </c>
      <c r="I113" s="22" t="s">
        <v>358</v>
      </c>
      <c r="J113" s="34" t="s">
        <v>403</v>
      </c>
    </row>
    <row r="114" ht="18.75" customHeight="1" spans="1:10">
      <c r="A114" s="207" t="s">
        <v>326</v>
      </c>
      <c r="B114" s="22" t="s">
        <v>326</v>
      </c>
      <c r="C114" s="22" t="s">
        <v>374</v>
      </c>
      <c r="D114" s="22" t="s">
        <v>375</v>
      </c>
      <c r="E114" s="34" t="s">
        <v>376</v>
      </c>
      <c r="F114" s="22" t="s">
        <v>362</v>
      </c>
      <c r="G114" s="34" t="s">
        <v>363</v>
      </c>
      <c r="H114" s="22" t="s">
        <v>364</v>
      </c>
      <c r="I114" s="22" t="s">
        <v>377</v>
      </c>
      <c r="J114" s="34" t="s">
        <v>378</v>
      </c>
    </row>
    <row r="115" ht="18.75" customHeight="1" spans="1:10">
      <c r="A115" s="207" t="s">
        <v>306</v>
      </c>
      <c r="B115" s="22" t="s">
        <v>306</v>
      </c>
      <c r="C115" s="22" t="s">
        <v>352</v>
      </c>
      <c r="D115" s="22" t="s">
        <v>353</v>
      </c>
      <c r="E115" s="34" t="s">
        <v>399</v>
      </c>
      <c r="F115" s="22" t="s">
        <v>362</v>
      </c>
      <c r="G115" s="34" t="s">
        <v>425</v>
      </c>
      <c r="H115" s="22" t="s">
        <v>400</v>
      </c>
      <c r="I115" s="22" t="s">
        <v>358</v>
      </c>
      <c r="J115" s="34" t="s">
        <v>401</v>
      </c>
    </row>
    <row r="116" ht="18.75" customHeight="1" spans="1:10">
      <c r="A116" s="207" t="s">
        <v>306</v>
      </c>
      <c r="B116" s="22" t="s">
        <v>306</v>
      </c>
      <c r="C116" s="22" t="s">
        <v>352</v>
      </c>
      <c r="D116" s="22" t="s">
        <v>360</v>
      </c>
      <c r="E116" s="34" t="s">
        <v>419</v>
      </c>
      <c r="F116" s="22" t="s">
        <v>355</v>
      </c>
      <c r="G116" s="34" t="s">
        <v>384</v>
      </c>
      <c r="H116" s="22" t="s">
        <v>364</v>
      </c>
      <c r="I116" s="22" t="s">
        <v>358</v>
      </c>
      <c r="J116" s="34" t="s">
        <v>365</v>
      </c>
    </row>
    <row r="117" ht="18.75" customHeight="1" spans="1:10">
      <c r="A117" s="207" t="s">
        <v>306</v>
      </c>
      <c r="B117" s="22" t="s">
        <v>306</v>
      </c>
      <c r="C117" s="22" t="s">
        <v>352</v>
      </c>
      <c r="D117" s="22" t="s">
        <v>366</v>
      </c>
      <c r="E117" s="34" t="s">
        <v>416</v>
      </c>
      <c r="F117" s="22" t="s">
        <v>355</v>
      </c>
      <c r="G117" s="34" t="s">
        <v>384</v>
      </c>
      <c r="H117" s="22" t="s">
        <v>364</v>
      </c>
      <c r="I117" s="22" t="s">
        <v>358</v>
      </c>
      <c r="J117" s="34" t="s">
        <v>368</v>
      </c>
    </row>
    <row r="118" ht="18.75" customHeight="1" spans="1:10">
      <c r="A118" s="207" t="s">
        <v>306</v>
      </c>
      <c r="B118" s="22" t="s">
        <v>306</v>
      </c>
      <c r="C118" s="22" t="s">
        <v>369</v>
      </c>
      <c r="D118" s="22" t="s">
        <v>386</v>
      </c>
      <c r="E118" s="34" t="s">
        <v>402</v>
      </c>
      <c r="F118" s="22" t="s">
        <v>355</v>
      </c>
      <c r="G118" s="34" t="s">
        <v>384</v>
      </c>
      <c r="H118" s="22" t="s">
        <v>364</v>
      </c>
      <c r="I118" s="22" t="s">
        <v>358</v>
      </c>
      <c r="J118" s="34" t="s">
        <v>403</v>
      </c>
    </row>
    <row r="119" ht="18.75" customHeight="1" spans="1:10">
      <c r="A119" s="207" t="s">
        <v>306</v>
      </c>
      <c r="B119" s="22" t="s">
        <v>306</v>
      </c>
      <c r="C119" s="22" t="s">
        <v>374</v>
      </c>
      <c r="D119" s="22" t="s">
        <v>375</v>
      </c>
      <c r="E119" s="34" t="s">
        <v>376</v>
      </c>
      <c r="F119" s="22" t="s">
        <v>362</v>
      </c>
      <c r="G119" s="34" t="s">
        <v>363</v>
      </c>
      <c r="H119" s="22" t="s">
        <v>364</v>
      </c>
      <c r="I119" s="22" t="s">
        <v>377</v>
      </c>
      <c r="J119" s="34" t="s">
        <v>378</v>
      </c>
    </row>
    <row r="120" ht="18.75" customHeight="1" spans="1:10">
      <c r="A120" s="207" t="s">
        <v>334</v>
      </c>
      <c r="B120" s="22" t="s">
        <v>469</v>
      </c>
      <c r="C120" s="22" t="s">
        <v>352</v>
      </c>
      <c r="D120" s="22" t="s">
        <v>353</v>
      </c>
      <c r="E120" s="34" t="s">
        <v>399</v>
      </c>
      <c r="F120" s="22" t="s">
        <v>362</v>
      </c>
      <c r="G120" s="34" t="s">
        <v>421</v>
      </c>
      <c r="H120" s="22" t="s">
        <v>400</v>
      </c>
      <c r="I120" s="22" t="s">
        <v>358</v>
      </c>
      <c r="J120" s="34" t="s">
        <v>401</v>
      </c>
    </row>
    <row r="121" ht="18.75" customHeight="1" spans="1:10">
      <c r="A121" s="207" t="s">
        <v>334</v>
      </c>
      <c r="B121" s="22" t="s">
        <v>469</v>
      </c>
      <c r="C121" s="22" t="s">
        <v>352</v>
      </c>
      <c r="D121" s="22" t="s">
        <v>360</v>
      </c>
      <c r="E121" s="34" t="s">
        <v>419</v>
      </c>
      <c r="F121" s="22" t="s">
        <v>355</v>
      </c>
      <c r="G121" s="34" t="s">
        <v>384</v>
      </c>
      <c r="H121" s="22" t="s">
        <v>364</v>
      </c>
      <c r="I121" s="22" t="s">
        <v>358</v>
      </c>
      <c r="J121" s="34" t="s">
        <v>365</v>
      </c>
    </row>
    <row r="122" ht="18.75" customHeight="1" spans="1:10">
      <c r="A122" s="207" t="s">
        <v>334</v>
      </c>
      <c r="B122" s="22" t="s">
        <v>469</v>
      </c>
      <c r="C122" s="22" t="s">
        <v>369</v>
      </c>
      <c r="D122" s="22" t="s">
        <v>386</v>
      </c>
      <c r="E122" s="34" t="s">
        <v>402</v>
      </c>
      <c r="F122" s="22" t="s">
        <v>362</v>
      </c>
      <c r="G122" s="34" t="s">
        <v>384</v>
      </c>
      <c r="H122" s="22" t="s">
        <v>364</v>
      </c>
      <c r="I122" s="22" t="s">
        <v>358</v>
      </c>
      <c r="J122" s="34" t="s">
        <v>403</v>
      </c>
    </row>
    <row r="123" ht="18.75" customHeight="1" spans="1:10">
      <c r="A123" s="207" t="s">
        <v>334</v>
      </c>
      <c r="B123" s="22" t="s">
        <v>469</v>
      </c>
      <c r="C123" s="22" t="s">
        <v>369</v>
      </c>
      <c r="D123" s="22" t="s">
        <v>386</v>
      </c>
      <c r="E123" s="34" t="s">
        <v>470</v>
      </c>
      <c r="F123" s="22" t="s">
        <v>355</v>
      </c>
      <c r="G123" s="34" t="s">
        <v>405</v>
      </c>
      <c r="H123" s="22" t="s">
        <v>364</v>
      </c>
      <c r="I123" s="22" t="s">
        <v>358</v>
      </c>
      <c r="J123" s="34" t="s">
        <v>471</v>
      </c>
    </row>
    <row r="124" ht="18.75" customHeight="1" spans="1:10">
      <c r="A124" s="207" t="s">
        <v>334</v>
      </c>
      <c r="B124" s="22" t="s">
        <v>469</v>
      </c>
      <c r="C124" s="22" t="s">
        <v>374</v>
      </c>
      <c r="D124" s="22" t="s">
        <v>375</v>
      </c>
      <c r="E124" s="34" t="s">
        <v>376</v>
      </c>
      <c r="F124" s="22" t="s">
        <v>355</v>
      </c>
      <c r="G124" s="34" t="s">
        <v>405</v>
      </c>
      <c r="H124" s="22" t="s">
        <v>364</v>
      </c>
      <c r="I124" s="22" t="s">
        <v>377</v>
      </c>
      <c r="J124" s="34" t="s">
        <v>378</v>
      </c>
    </row>
  </sheetData>
  <mergeCells count="48">
    <mergeCell ref="A3:J3"/>
    <mergeCell ref="A4:H4"/>
    <mergeCell ref="A8:A12"/>
    <mergeCell ref="A13:A17"/>
    <mergeCell ref="A18:A21"/>
    <mergeCell ref="A22:A26"/>
    <mergeCell ref="A27:A31"/>
    <mergeCell ref="A32:A36"/>
    <mergeCell ref="A37:A42"/>
    <mergeCell ref="A43:A47"/>
    <mergeCell ref="A48:A52"/>
    <mergeCell ref="A53:A56"/>
    <mergeCell ref="A57:A65"/>
    <mergeCell ref="A66:A70"/>
    <mergeCell ref="A71:A75"/>
    <mergeCell ref="A76:A80"/>
    <mergeCell ref="A81:A85"/>
    <mergeCell ref="A86:A89"/>
    <mergeCell ref="A90:A94"/>
    <mergeCell ref="A95:A99"/>
    <mergeCell ref="A100:A104"/>
    <mergeCell ref="A105:A109"/>
    <mergeCell ref="A110:A114"/>
    <mergeCell ref="A115:A119"/>
    <mergeCell ref="A120:A124"/>
    <mergeCell ref="B8:B12"/>
    <mergeCell ref="B13:B17"/>
    <mergeCell ref="B18:B21"/>
    <mergeCell ref="B22:B26"/>
    <mergeCell ref="B27:B31"/>
    <mergeCell ref="B32:B36"/>
    <mergeCell ref="B37:B42"/>
    <mergeCell ref="B43:B47"/>
    <mergeCell ref="B48:B52"/>
    <mergeCell ref="B53:B56"/>
    <mergeCell ref="B57:B65"/>
    <mergeCell ref="B66:B70"/>
    <mergeCell ref="B71:B75"/>
    <mergeCell ref="B76:B80"/>
    <mergeCell ref="B81:B85"/>
    <mergeCell ref="B86:B89"/>
    <mergeCell ref="B90:B94"/>
    <mergeCell ref="B95:B99"/>
    <mergeCell ref="B100:B104"/>
    <mergeCell ref="B105:B109"/>
    <mergeCell ref="B110:B114"/>
    <mergeCell ref="B115:B119"/>
    <mergeCell ref="B120:B12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2025-02-11T02:28:00Z</dcterms:created>
  <dcterms:modified xsi:type="dcterms:W3CDTF">2025-02-13T08:54:09Z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