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部门基本支出预算表04!$A$8:$W$45</definedName>
    <definedName name="_xlnm._FilterDatabase" localSheetId="7" hidden="1">'部门项目支出预算表05-1'!$A$5:$W$79</definedName>
    <definedName name="_xlnm.Print_Titles" localSheetId="3">'部门财政拨款收支预算总表02-1'!$1:$6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_FilterDatabase" localSheetId="8" hidden="1">'部门项目支出绩效目标表05-2'!$A$2:$J$123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<sst xmlns="http://schemas.openxmlformats.org/spreadsheetml/2006/main" count="2437" uniqueCount="629">
  <si>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</si>
  <si>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</si>
  <si>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</si>
  <si>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</si>
  <si>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</si>
  <si>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</si>
  <si>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</si>
  <si>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</si>
  <si>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</si>
  <si>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</si>
  <si>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</si>
  <si>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</si>
  <si>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</si>
  <si>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</si>
  <si>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</si>
  <si>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</si>
  <si>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</si>
  <si>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</si>
  <si>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</si>
  <si>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</si>
  <si>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</si>
  <si>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</si>
  <si>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</si>
  <si>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</si>
  <si>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</si>
  <si>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</si>
  <si>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</si>
  <si>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</si>
  <si>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</si>
  <si>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</si>
  <si>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</si>
  <si>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</si>
  <si>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</si>
  <si>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</si>
  <si>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</si>
  <si>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</si>
  <si>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</si>
  <si>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</si>
  <si>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</si>
  <si>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</si>
  <si>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</si>
  <si>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</si>
  <si>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</si>
  <si>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</si>
  <si>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</si>
  <si>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</si>
  <si>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</si>
  <si>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</si>
  <si>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</si>
  <si>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</si>
  <si>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</si>
  <si>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</si>
  <si>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</si>
  <si>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</si>
  <si>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</si>
  <si>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</si>
  <si>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</si>
  <si>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</si>
  <si>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</si>
  <si>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</si>
  <si>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</si>
  <si>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</si>
  <si>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</si>
  <si>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</si>
  <si>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</si>
  <si>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</si>
  <si>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</si>
  <si>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</si>
  <si>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</si>
  <si>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125001</t>
  </si>
  <si>
    <t>耿马傣族佤族自治县农业农村局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</si>
  <si>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</si>
  <si>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</si>
  <si>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</si>
  <si>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</si>
  <si>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</si>
  <si>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</si>
  <si>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</si>
  <si>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</si>
  <si>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</si>
  <si>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</si>
  <si>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</si>
  <si>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</si>
  <si>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</si>
  <si>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</si>
  <si>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</si>
  <si>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2080501</t>
  </si>
  <si>
    <t>2080505</t>
  </si>
  <si>
    <t>20808</t>
  </si>
  <si>
    <t>2080801</t>
  </si>
  <si>
    <t>210</t>
  </si>
  <si>
    <t>卫生健康支出</t>
  </si>
  <si>
    <t>21011</t>
  </si>
  <si>
    <t>2101101</t>
  </si>
  <si>
    <t>2101102</t>
  </si>
  <si>
    <t>2101199</t>
  </si>
  <si>
    <t>213</t>
  </si>
  <si>
    <t>农林水支出</t>
  </si>
  <si>
    <t>21301</t>
  </si>
  <si>
    <t>2130101</t>
  </si>
  <si>
    <t>2130110</t>
  </si>
  <si>
    <t>2130153</t>
  </si>
  <si>
    <t>2130199</t>
  </si>
  <si>
    <t>21305</t>
  </si>
  <si>
    <t>2130599</t>
  </si>
  <si>
    <t>21308</t>
  </si>
  <si>
    <t>2130803</t>
  </si>
  <si>
    <t>221</t>
  </si>
  <si>
    <t>住房保障支出</t>
  </si>
  <si>
    <t>22102</t>
  </si>
  <si>
    <t>2210201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</si>
  <si>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</si>
  <si>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</si>
  <si>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</si>
  <si>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</si>
  <si>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</si>
  <si>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</si>
  <si>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</si>
  <si>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</si>
  <si>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</si>
  <si>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</si>
  <si>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</si>
  <si>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</si>
  <si>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</si>
  <si>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</si>
  <si>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</si>
  <si>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</si>
  <si>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</si>
  <si>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</si>
  <si>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</si>
  <si>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</si>
  <si>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</si>
  <si>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</si>
  <si>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</si>
  <si>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</si>
  <si>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</si>
  <si>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</si>
  <si>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</si>
  <si>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</si>
  <si>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</si>
  <si>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</si>
  <si>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</si>
  <si>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</si>
  <si>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</si>
  <si>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</si>
  <si>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</si>
  <si>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</si>
  <si>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</si>
  <si>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</si>
  <si>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</si>
  <si>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</si>
  <si>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</si>
  <si>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</si>
  <si>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</si>
  <si>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</si>
  <si>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</si>
  <si>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</si>
  <si>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</si>
  <si>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行政事业单位养老支出</t>
  </si>
  <si>
    <t>行政单位离退休</t>
  </si>
  <si>
    <t>机关事业单位基本养老保险缴费支出</t>
  </si>
  <si>
    <t>抚恤</t>
  </si>
  <si>
    <t>死亡抚恤</t>
  </si>
  <si>
    <t>行政事业单位医疗</t>
  </si>
  <si>
    <t>行政单位医疗</t>
  </si>
  <si>
    <t>事业单位医疗</t>
  </si>
  <si>
    <t>其他行政事业单位医疗支出</t>
  </si>
  <si>
    <t>农业农村</t>
  </si>
  <si>
    <t>行政运行</t>
  </si>
  <si>
    <t>执法监管</t>
  </si>
  <si>
    <t>耕地建设与利用</t>
  </si>
  <si>
    <t>其他农业农村支出</t>
  </si>
  <si>
    <t>巩固脱贫攻坚成果衔接乡村振兴</t>
  </si>
  <si>
    <t>其他巩固脱贫攻坚成果衔接乡村振兴支出</t>
  </si>
  <si>
    <t>普惠金融发展支出</t>
  </si>
  <si>
    <t>农业保险保费补贴</t>
  </si>
  <si>
    <t>住房改革支出</t>
  </si>
  <si>
    <t>住房公积金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</si>
  <si>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</si>
  <si>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</si>
  <si>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</si>
  <si>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</si>
  <si>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</si>
  <si>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</si>
  <si>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</si>
  <si>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</si>
  <si>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</si>
  <si>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</si>
  <si>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</si>
  <si>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</si>
  <si>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</si>
  <si>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</si>
  <si>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</si>
  <si>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</si>
  <si>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</si>
  <si>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</si>
  <si>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</si>
  <si>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</si>
  <si>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</si>
  <si>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</si>
  <si>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</si>
  <si>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</si>
  <si>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</si>
  <si>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</si>
  <si>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</si>
  <si>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</si>
  <si>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</si>
  <si>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</si>
  <si>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</si>
  <si>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530926210000000002660</t>
  </si>
  <si>
    <t>行政人员工资支出</t>
  </si>
  <si>
    <t>30101</t>
  </si>
  <si>
    <t>基本工资</t>
  </si>
  <si>
    <t>530926251100003800306</t>
  </si>
  <si>
    <t>事业人员工资支出</t>
  </si>
  <si>
    <t>30102</t>
  </si>
  <si>
    <t>津贴补贴</t>
  </si>
  <si>
    <t>30103</t>
  </si>
  <si>
    <t>奖金</t>
  </si>
  <si>
    <t>530926231100001458591</t>
  </si>
  <si>
    <t>行政人员绩效考核奖励（2017年提高部分）</t>
  </si>
  <si>
    <t>530926251100003800318</t>
  </si>
  <si>
    <t>奖励性绩效工资</t>
  </si>
  <si>
    <t>30107</t>
  </si>
  <si>
    <t>绩效工资</t>
  </si>
  <si>
    <t>530926251100003800307</t>
  </si>
  <si>
    <t>事业人员绩效工资（2017年提高部分）</t>
  </si>
  <si>
    <t>530926251100003800317</t>
  </si>
  <si>
    <t>基础性绩效工资</t>
  </si>
  <si>
    <t>530926210000000002662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</si>
  <si>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</si>
  <si>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</si>
  <si>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</si>
  <si>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</si>
  <si>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</si>
  <si>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</si>
  <si>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</si>
  <si>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</si>
  <si>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</si>
  <si>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</si>
  <si>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</si>
  <si>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</si>
  <si>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</si>
  <si>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</si>
  <si>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</si>
  <si>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530926210000000002663</t>
  </si>
  <si>
    <t>30113</t>
  </si>
  <si>
    <t>530926210000000002670</t>
  </si>
  <si>
    <t>一般公用经费</t>
  </si>
  <si>
    <t>30205</t>
  </si>
  <si>
    <t>水费</t>
  </si>
  <si>
    <t>30206</t>
  </si>
  <si>
    <t>电费</t>
  </si>
  <si>
    <t>530926241100002341925</t>
  </si>
  <si>
    <t>公务接待费（公用经费）</t>
  </si>
  <si>
    <t>30217</t>
  </si>
  <si>
    <t>30211</t>
  </si>
  <si>
    <t>差旅费</t>
  </si>
  <si>
    <t>30202</t>
  </si>
  <si>
    <t>印刷费</t>
  </si>
  <si>
    <t>30207</t>
  </si>
  <si>
    <t>邮电费</t>
  </si>
  <si>
    <t>30201</t>
  </si>
  <si>
    <t>办公费</t>
  </si>
  <si>
    <t>530926210000000002669</t>
  </si>
  <si>
    <t>工会经费</t>
  </si>
  <si>
    <t>30228</t>
  </si>
  <si>
    <t>530926210000000002666</t>
  </si>
  <si>
    <t>公务用车运行维护费</t>
  </si>
  <si>
    <t>30231</t>
  </si>
  <si>
    <t>530926210000000002667</t>
  </si>
  <si>
    <t>行政人员公务交通补贴</t>
  </si>
  <si>
    <t>30239</t>
  </si>
  <si>
    <t>其他交通费用</t>
  </si>
  <si>
    <t>530926251100003800311</t>
  </si>
  <si>
    <t>残疾人就业保障金</t>
  </si>
  <si>
    <t>30299</t>
  </si>
  <si>
    <t>其他商品和服务支出</t>
  </si>
  <si>
    <t>530926210000000002664</t>
  </si>
  <si>
    <t>离退休费</t>
  </si>
  <si>
    <t>30302</t>
  </si>
  <si>
    <t>退休费</t>
  </si>
  <si>
    <t>530926241100002583788</t>
  </si>
  <si>
    <t>公益性岗位住房公积金</t>
  </si>
  <si>
    <t>30305</t>
  </si>
  <si>
    <t>生活补助</t>
  </si>
  <si>
    <t>530926231100001458872</t>
  </si>
  <si>
    <t>机关事业单位职工遗属生活补助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</si>
  <si>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</si>
  <si>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</si>
  <si>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</si>
  <si>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</si>
  <si>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</si>
  <si>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</si>
  <si>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</si>
  <si>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</si>
  <si>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</si>
  <si>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2022年农业保险工作经费项目资金</t>
  </si>
  <si>
    <t>专项业务类</t>
  </si>
  <si>
    <t>530926231100002460586</t>
  </si>
  <si>
    <t>30226</t>
  </si>
  <si>
    <t>劳务费</t>
  </si>
  <si>
    <t>2023年农业保险工作经费</t>
  </si>
  <si>
    <t>事业发展类</t>
  </si>
  <si>
    <t>530926251100003811983</t>
  </si>
  <si>
    <t>30204</t>
  </si>
  <si>
    <t>手续费</t>
  </si>
  <si>
    <t>30213</t>
  </si>
  <si>
    <t>维修（护）费</t>
  </si>
  <si>
    <t>2024年高标准农田建设项目勘测设计和监理费经费</t>
  </si>
  <si>
    <t>530926251100003812482</t>
  </si>
  <si>
    <t>30227</t>
  </si>
  <si>
    <t>委托业务费</t>
  </si>
  <si>
    <t>2024年高标准农田建设项目资金</t>
  </si>
  <si>
    <t>530926241100002680599</t>
  </si>
  <si>
    <t>31005</t>
  </si>
  <si>
    <t>基础设施建设</t>
  </si>
  <si>
    <t>2024年农业综合执法工作经费</t>
  </si>
  <si>
    <t>530926251100003811147</t>
  </si>
  <si>
    <t>30224</t>
  </si>
  <si>
    <t>被装购置费</t>
  </si>
  <si>
    <t>31003</t>
  </si>
  <si>
    <t>专用设备购置</t>
  </si>
  <si>
    <t>2024年政策性农业保险保险费补贴资金</t>
  </si>
  <si>
    <t>530926241100003095012</t>
  </si>
  <si>
    <t>31204</t>
  </si>
  <si>
    <t>费用补贴</t>
  </si>
  <si>
    <t>2025年春节慰问经费</t>
  </si>
  <si>
    <t>530926251100004067996</t>
  </si>
  <si>
    <t>2025年沪滇协作工作经费</t>
  </si>
  <si>
    <t>530926251100003812523</t>
  </si>
  <si>
    <t>31002</t>
  </si>
  <si>
    <t>办公设备购置</t>
  </si>
  <si>
    <t>东西部协作培训经费</t>
  </si>
  <si>
    <t>530926251100004051540</t>
  </si>
  <si>
    <t>30216</t>
  </si>
  <si>
    <t>培训费</t>
  </si>
  <si>
    <t>沪滇工作经费</t>
  </si>
  <si>
    <t>530926241100003212324</t>
  </si>
  <si>
    <t>历年欠款经费</t>
  </si>
  <si>
    <t>530926251100003815782</t>
  </si>
  <si>
    <t>30215</t>
  </si>
  <si>
    <t>会议费</t>
  </si>
  <si>
    <t>农场企业化改革工作经费</t>
  </si>
  <si>
    <t>530926221100001011171</t>
  </si>
  <si>
    <t>农村土地承包经营权确权登记颁证工作专项补助经费</t>
  </si>
  <si>
    <t>530926221100000766101</t>
  </si>
  <si>
    <t>税务局返还手续费资金</t>
  </si>
  <si>
    <t>530926251100003812069</t>
  </si>
  <si>
    <t>援滇干部工作经费</t>
  </si>
  <si>
    <t>530926251100004051490</t>
  </si>
  <si>
    <t>驻村工作队员驻村生活补助资金</t>
  </si>
  <si>
    <t>530926251100003812185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</si>
  <si>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</si>
  <si>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</si>
  <si>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</si>
  <si>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</si>
  <si>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</si>
  <si>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</si>
  <si>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</si>
  <si>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</si>
  <si>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</si>
  <si>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</si>
  <si>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</si>
  <si>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切实加快推进我县农场企业化改革工作，圆满完成各项改革目标任务，于2021年8月6日成立了我县农场企业化改革工作专班，两个工作组需分别进驻孟定、勐撒农场开展为期3个月农场企业化改革工作，经概算开展此项工作共需工作经费15.98万元。由于县农场改革领导小组办公室无力筹措该项经费，现特向自治县人民政府请求给予帮助解决农场企业化改革工作经费15.98万元。</t>
  </si>
  <si>
    <t>产出指标</t>
  </si>
  <si>
    <t>数量指标</t>
  </si>
  <si>
    <t>改革农场个数</t>
  </si>
  <si>
    <t>=</t>
  </si>
  <si>
    <t>个</t>
  </si>
  <si>
    <t>定量指标</t>
  </si>
  <si>
    <t>耿农改办请[2021]1号</t>
  </si>
  <si>
    <t>为切实加快推进我县农场企业化改革工作，圆满完成各项改革目标任务，于2021年8月6日成立了我县农场企业化改革工作专班，两个工作组需分别进驻孟定、勐撒农场开展为期3个月农场企业化改革工作，经概算开展此项工作共需工作经费15.98万元。由于县农场改革领导小组办公室无力筹措该项经费，现特向自治县人民政府请求给予帮助解决农场企业化改革工作经费15.98万元</t>
  </si>
  <si>
    <t>效益指标</t>
  </si>
  <si>
    <t>社会效益</t>
  </si>
  <si>
    <t>明晰农场法人资产</t>
  </si>
  <si>
    <t>显著提升</t>
  </si>
  <si>
    <t>幅</t>
  </si>
  <si>
    <t>定性指标</t>
  </si>
  <si>
    <t>满意度指标</t>
  </si>
  <si>
    <t>服务对象满意度</t>
  </si>
  <si>
    <t>&gt;=</t>
  </si>
  <si>
    <t>95</t>
  </si>
  <si>
    <t>%</t>
  </si>
  <si>
    <t>通过项目的实施，有效保障部门正常运转，沪滇协作持续深化，善借外力巩固拓展脱贫攻坚成果助推乡村振兴成果明显。</t>
  </si>
  <si>
    <t>经费保障人数</t>
  </si>
  <si>
    <t>32</t>
  </si>
  <si>
    <t>人</t>
  </si>
  <si>
    <t>反映经费保障部门（单位）正常运转的在职人数情况。在职人数主要指办公、会议、培训、差旅、水费、电费等公用经费中服务保障的人数。</t>
  </si>
  <si>
    <t>通过项目的实施，有效保障部门正常运转，沪滇协作持续深化，善借外力巩固脱贫成果助推乡村振兴成果明显。</t>
  </si>
  <si>
    <t>质量指标</t>
  </si>
  <si>
    <t>工作完成率</t>
  </si>
  <si>
    <t>90</t>
  </si>
  <si>
    <t>反映年度工作完成情况。</t>
  </si>
  <si>
    <t>时效指标</t>
  </si>
  <si>
    <t>经费使用率</t>
  </si>
  <si>
    <t>反映年度内经费使用情况。</t>
  </si>
  <si>
    <t>成本指标</t>
  </si>
  <si>
    <t>经济成本指标</t>
  </si>
  <si>
    <t>&lt;=</t>
  </si>
  <si>
    <t>15000</t>
  </si>
  <si>
    <t>元</t>
  </si>
  <si>
    <t>反映项目资金成本控制情况指标。</t>
  </si>
  <si>
    <t>保障部门运转</t>
  </si>
  <si>
    <t>正常运转</t>
  </si>
  <si>
    <t>年</t>
  </si>
  <si>
    <t>反映部门（单位）正常运转情况。</t>
  </si>
  <si>
    <t>社会公众满意度</t>
  </si>
  <si>
    <t>反映社会公众对部门（单位）履职情况的满意程度。</t>
  </si>
  <si>
    <t>单位人员满意度</t>
  </si>
  <si>
    <t>反映部门（单位）人员对公用经费保障的满意程度。</t>
  </si>
  <si>
    <t>经费保障退休人数</t>
  </si>
  <si>
    <t>25</t>
  </si>
  <si>
    <t>反映经费保障部门（单位）退休慰问人数情况。</t>
  </si>
  <si>
    <t>5000</t>
  </si>
  <si>
    <t>有效保障</t>
  </si>
  <si>
    <t>退休人员满意度指标</t>
  </si>
  <si>
    <t>缺口资金1000万元</t>
  </si>
  <si>
    <t>完成全县土地确权及颁证面积186.11万亩</t>
  </si>
  <si>
    <t>18611</t>
  </si>
  <si>
    <t>亩</t>
  </si>
  <si>
    <t>耿农请〔2020〕100号</t>
  </si>
  <si>
    <t>经济效益</t>
  </si>
  <si>
    <t>100</t>
  </si>
  <si>
    <t>土地确权对象满意度(%)</t>
  </si>
  <si>
    <t>以习近平新时代中国特色社会主义思想为指导，全全面贯彻落实党的二十大精神，深入贯彻习近平总书记考察云南重要讲话精神，健全常态化驻村工作机制，为巩固拓展脱贫攻坚成果，全面推进乡村振兴提供坚强组织保证和干部人才支持。</t>
  </si>
  <si>
    <t>补助人数</t>
  </si>
  <si>
    <t>119</t>
  </si>
  <si>
    <t>生活补助发放人数</t>
  </si>
  <si>
    <t>驻村工作队员工作完成率</t>
  </si>
  <si>
    <t>驻村工作队员补助经费执行率</t>
  </si>
  <si>
    <t>85</t>
  </si>
  <si>
    <t>50</t>
  </si>
  <si>
    <t>元/人/天</t>
  </si>
  <si>
    <t>发放补助标准每人每天50元</t>
  </si>
  <si>
    <t>有驻村工作队员的行政村集体经济收入增长</t>
  </si>
  <si>
    <t>有驻村工作队员的行政村集体经济收入</t>
  </si>
  <si>
    <t>有驻村工作队员的行政村基层党组织的组织力凝聚力战斗力</t>
  </si>
  <si>
    <t>有所增强</t>
  </si>
  <si>
    <t>可持续影响</t>
  </si>
  <si>
    <t>驻村工作队员长效选派机制</t>
  </si>
  <si>
    <t>进一步完善</t>
  </si>
  <si>
    <t>驻村工作队员所驻村群众满意度指标</t>
  </si>
  <si>
    <t>驻村工作队员所驻村群众满意度</t>
  </si>
  <si>
    <t>做好本部门人员、公用经费保障，按规定落实干部职工各项待遇，支持部门正常履职。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</si>
  <si>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</si>
  <si>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</si>
  <si>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</si>
  <si>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部门运转</t>
  </si>
  <si>
    <t>农业农村局农业综合行政执法大队加大农业综合行政执法力度，严厉打击农业违法行为，有效地规范了农资市场秩序，保障了人民群众生命财产安全，为全县农业农村经济的发展做出了积极的贡献。</t>
  </si>
  <si>
    <t>90000</t>
  </si>
  <si>
    <t>无</t>
  </si>
  <si>
    <t>办公用品及耗材费</t>
  </si>
  <si>
    <t>85000</t>
  </si>
  <si>
    <t>汽车维修及燃油费</t>
  </si>
  <si>
    <t>执法人员服装配备</t>
  </si>
  <si>
    <t>30000</t>
  </si>
  <si>
    <t>法律顾问费</t>
  </si>
  <si>
    <t>20000</t>
  </si>
  <si>
    <t>执法装备费</t>
  </si>
  <si>
    <t>40000</t>
  </si>
  <si>
    <t>检测鉴定及罚没有毒有害物品处置经费</t>
  </si>
  <si>
    <t>接待费</t>
  </si>
  <si>
    <t>35000</t>
  </si>
  <si>
    <t>450000</t>
  </si>
  <si>
    <t>保障了人民群众生命财产安全</t>
  </si>
  <si>
    <t>80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</si>
  <si>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</si>
  <si>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</si>
  <si>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项目实施的主要目标是通过工程措施（田间机耕路、坡改梯等）建设，实现项目区 0.64 万亩高标准农田改造提升建设（其中高效节水灌溉 0.16 万亩）。主要建设内容为：新建田间机耕路 15.04 公里，排灌沟渠 800 米，农桥 1 座，涵洞一座，坡改梯 2000 亩，地力培肥 2200 亩。通过项目的实施，实现项目区 0.64 万亩高标准农田提质改造。直接带动临沧市耿马县耿马镇、四排山、贺派乡 3 个乡镇农户 3658 户、15708 人直接受益，实现农田亩产增收 10%以上，不仅使 3 个乡镇高标准农田得到改造提升，提高耕地质量，增加农民收入，也为改善农业生产、农民生活条件提供坚实的基础保障。通过项目的实施，使项目区 0.1 万亩水稻单产由 400 公斤提高到 450 公斤以上，新增粮食 50 吨，按3000 元/吨计算，新增产值 15 万元；使项目区 0.24 万亩玉米单产由 500 公斤提高到 550 公斤以上，新增粮食 120 吨，按 2500 元/吨计算，新增产值 30 万元；使项目区 0.1 万亩蔬菜单产由 3 吨提高到 4 吨以上，新增粮食 1000 吨，按 3000 元/吨计算，新增产值300 万元；项目区 0.2 万亩甘蔗单产由 5000 公斤提高到 6500 公斤以上，新增甘蔗 3000 吨，按 470 元/吨计算，新增产值 141 万元；四项合计新增产值达 486 万元，项目区直接受益农户 3658 户、15708 人,人均年增收 309 元。</t>
  </si>
  <si>
    <t>新建田间机耕路</t>
  </si>
  <si>
    <t>15.04</t>
  </si>
  <si>
    <t>公里</t>
  </si>
  <si>
    <t>建设排灌沟渠</t>
  </si>
  <si>
    <t>800</t>
  </si>
  <si>
    <t>米</t>
  </si>
  <si>
    <t>建设农桥</t>
  </si>
  <si>
    <t>1.00</t>
  </si>
  <si>
    <t>座</t>
  </si>
  <si>
    <t>坡改梯</t>
  </si>
  <si>
    <t>2000</t>
  </si>
  <si>
    <t>地力培肥</t>
  </si>
  <si>
    <t>新增玉米产值/0.3万亩</t>
  </si>
  <si>
    <t>37.5</t>
  </si>
  <si>
    <t>万元</t>
  </si>
  <si>
    <t>新增甘蔗产值/0.3万亩</t>
  </si>
  <si>
    <t>211.5</t>
  </si>
  <si>
    <t>项目区人均增收</t>
  </si>
  <si>
    <t>710</t>
  </si>
  <si>
    <t>改善农业生产条件</t>
  </si>
  <si>
    <t>有效改善</t>
  </si>
  <si>
    <t>推动农村社会事业发展</t>
  </si>
  <si>
    <t>有效推动</t>
  </si>
  <si>
    <t>解决群众出行、农用物资、机耕机耙难问题</t>
  </si>
  <si>
    <t>有效解决</t>
  </si>
  <si>
    <t>生态效益</t>
  </si>
  <si>
    <t>缓解农业发展和耕地、水资源紧张的矛盾，满足区域生态建设的需要</t>
  </si>
  <si>
    <t>有效缓解</t>
  </si>
  <si>
    <t>土地沙化控制情况</t>
  </si>
  <si>
    <t>有效控制</t>
  </si>
  <si>
    <t>群众满意度</t>
  </si>
  <si>
    <t>1：引导和支持农户参加农业保险；2：中央财政主要是保障关系和粮食安全的大宗农产品，重点支持农业生产环节；3：不断扩大农业保险覆盖和风险保障水平，逐步建立市场化的农业生产风险防范化解机制；4：稳定农业生产，保障农民收入。</t>
  </si>
  <si>
    <t>种植业投保覆盖面积</t>
  </si>
  <si>
    <t>367.6</t>
  </si>
  <si>
    <t>万亩</t>
  </si>
  <si>
    <t>种植业投保覆盖面积367.6万亩</t>
  </si>
  <si>
    <t>三大粮食作物投保覆盖面</t>
  </si>
  <si>
    <t>42</t>
  </si>
  <si>
    <t>三大粮食作物投保覆盖面42%</t>
  </si>
  <si>
    <t>养殖业投保覆盖数量</t>
  </si>
  <si>
    <t>75.1</t>
  </si>
  <si>
    <t>万头</t>
  </si>
  <si>
    <t>养殖业投保覆盖数量大于等于75.1万头</t>
  </si>
  <si>
    <t>育肥猪保险覆盖率</t>
  </si>
  <si>
    <t>28</t>
  </si>
  <si>
    <t>育肥猪保险覆盖率大于等于28%</t>
  </si>
  <si>
    <t>财政部门保费补贴资金拨付率</t>
  </si>
  <si>
    <t>财政部门保费补贴资金拨付率大于等于95%</t>
  </si>
  <si>
    <t>风险保障水平</t>
  </si>
  <si>
    <t>高于上年度</t>
  </si>
  <si>
    <t>提升</t>
  </si>
  <si>
    <t>风险保障水平高于上年度</t>
  </si>
  <si>
    <t>保费补贴与保险机构结算次数</t>
  </si>
  <si>
    <t>次</t>
  </si>
  <si>
    <t>保费补贴与保险机构结算次数大于等于3次</t>
  </si>
  <si>
    <t>承保理赔公示率</t>
  </si>
  <si>
    <t>承保理赔公示率100%</t>
  </si>
  <si>
    <t>参保农户满意度</t>
  </si>
  <si>
    <t>参保农户满意度大于等于90%</t>
  </si>
  <si>
    <t xml:space="preserve">按照《耿马自治县2021-2023年度五个政策性保险工作实施方案》 (耿农联发〔2022〕13号)，2023年全县计划投保水稻1.54万亩、玉米18万亩、橡胶19万亩、能繁母猪1万头、育肥猪2万头，承保单位按照计划应支付协助办理部门工作经费518278元。
</t>
  </si>
  <si>
    <t>投保水稻亩积</t>
  </si>
  <si>
    <t>1.54</t>
  </si>
  <si>
    <t>投保玉米亩积</t>
  </si>
  <si>
    <t>18</t>
  </si>
  <si>
    <t>投保橡胶亩积</t>
  </si>
  <si>
    <t>19</t>
  </si>
  <si>
    <t>投保能繁母猪头数</t>
  </si>
  <si>
    <t>10000</t>
  </si>
  <si>
    <t>头</t>
  </si>
  <si>
    <t>投保育肥猪头数</t>
  </si>
  <si>
    <t>促进农业经济持续发展</t>
  </si>
  <si>
    <t>良好</t>
  </si>
  <si>
    <t>2200</t>
  </si>
  <si>
    <t>1760</t>
  </si>
  <si>
    <t>有效控制土地沙化</t>
  </si>
  <si>
    <t>一是加强党员主题教育，提高干部队伍思想认识；二是抓实返贫监测，健全“平台救助”工作机制；三是抓实资产管理，健全扶贫项目资产管理机制；四是强化项目资金管理使用，护航巩固脱贫成果政策落地落实；五是持续深化沪滇协作，善借外力巩固拓展脱贫攻坚成果助推乡村振兴。</t>
  </si>
  <si>
    <t>核算经费数</t>
  </si>
  <si>
    <t>115000</t>
  </si>
  <si>
    <t>反映年度内核实非财政拨款经费数量情况。</t>
  </si>
  <si>
    <t>一是加强党员主体教育学习，提高干部队伍思想认识；二是抓实返贫监测，健全“平台救助”工作机制；三是抓实资产管理，健全扶贫项目资产管理机制；四是强化项目资金管理使用，护航巩固脱贫成果政策落地落实；五是持续深化沪滇协作，善借外力巩固脱贫成果助推乡村振兴。</t>
  </si>
  <si>
    <t>反映年度内单位工作完成情况。</t>
  </si>
  <si>
    <t>反映年度内沪滇工作经费使用率情况。</t>
  </si>
  <si>
    <t>反映年度内工作经费支出控制情况。</t>
  </si>
  <si>
    <t>部门正常运转</t>
  </si>
  <si>
    <t>正常</t>
  </si>
  <si>
    <t>反映年度内部门正常运转情况。</t>
  </si>
  <si>
    <t>服务对象满意度指标</t>
  </si>
  <si>
    <t>反映年度内服务对象满意度指标情况。</t>
  </si>
  <si>
    <t>以民生为本，进一步完善政策制度，强化监督管理，规范操作行为，提升服务水平，发挥政策性农业保险“稳定器”和“助推器”作用，为水稻、玉米种植提供风险保障，提高抵御自然灾害的能力，促进农民增收。</t>
  </si>
  <si>
    <t>水稻参保面积</t>
  </si>
  <si>
    <t>15400</t>
  </si>
  <si>
    <t>反映水稻参保面积</t>
  </si>
  <si>
    <t>玉米参保面积</t>
  </si>
  <si>
    <t>180000</t>
  </si>
  <si>
    <t>反映玉米参保面积</t>
  </si>
  <si>
    <t>种植农户农作物受灾损失降低</t>
  </si>
  <si>
    <t>参保对象满意度</t>
  </si>
  <si>
    <t>反映参保对象满意度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</si>
  <si>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</si>
  <si>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</si>
  <si>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</si>
  <si>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</si>
  <si>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注：因本单位没有政府性基金预算，故本表无数据。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</si>
  <si>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</si>
  <si>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</si>
  <si>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</si>
  <si>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</si>
  <si>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</si>
  <si>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</si>
  <si>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</si>
  <si>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</si>
  <si>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</si>
  <si>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</si>
  <si>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燃油费</t>
  </si>
  <si>
    <t>车辆加油、添加燃料服务</t>
  </si>
  <si>
    <t>车辆修理费</t>
  </si>
  <si>
    <t>车辆维修和保养服务</t>
  </si>
  <si>
    <t>复印纸</t>
  </si>
  <si>
    <t>箱</t>
  </si>
  <si>
    <t>复印纸采购</t>
  </si>
  <si>
    <t>车辆加油费</t>
  </si>
  <si>
    <t>升</t>
  </si>
  <si>
    <t>车辆加油</t>
  </si>
  <si>
    <t>车辆维修</t>
  </si>
  <si>
    <t>车辆维修费</t>
  </si>
  <si>
    <t>车辆保险费</t>
  </si>
  <si>
    <t>机动车保险服务</t>
  </si>
  <si>
    <t>联想开天台式计算机</t>
  </si>
  <si>
    <t>台式计算机</t>
  </si>
  <si>
    <t>台</t>
  </si>
  <si>
    <t>预算08表</t>
  </si>
  <si>
    <t>政府购买服务项目</t>
  </si>
  <si>
    <t>政府购买服务目录</t>
  </si>
  <si>
    <t>注：因本单位没有政府购买服务预算，故本表无数据。</t>
  </si>
  <si>
    <t>预算09-1表</t>
  </si>
  <si>
    <t>单位名称（项目）</t>
  </si>
  <si>
    <t>地区</t>
  </si>
  <si>
    <t>政府性基金</t>
  </si>
  <si>
    <t>-</t>
  </si>
  <si>
    <t>注：因本单位没有对下转移支付，故本表无数据。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</si>
  <si>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</si>
  <si>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</si>
  <si>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</si>
  <si>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</si>
  <si>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</si>
  <si>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</si>
  <si>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</si>
  <si>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</si>
  <si>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</si>
  <si>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注：因本单位没有新增资产配置，故本表无数据。</t>
  </si>
  <si>
    <t>预算11表</t>
  </si>
  <si>
    <t>上级补助</t>
  </si>
  <si>
    <t>注：本单位没有转移支付补助项目预算，故本表无数据。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</si>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</sst>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49" fontId="8" fillId="0" borderId="7">
      <alignment horizontal="left" vertical="center" wrapText="1"/>
    </xf>
    <xf numFmtId="180" fontId="8" fillId="0" borderId="7">
      <alignment horizontal="right" vertical="center"/>
    </xf>
  </cellStyleXfs>
  <cellXfs count="207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9" fontId="8" fillId="0" borderId="7" xfId="0" applyNumberFormat="1" applyFont="1" applyBorder="1" applyAlignment="1">
      <alignment horizontal="right" vertical="center"/>
      <protection locked="0"/>
    </xf>
    <xf numFmtId="49" fontId="8" fillId="0" borderId="7" xfId="55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78" fontId="8" fillId="0" borderId="7" xfId="51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9" fontId="18" fillId="0" borderId="7" xfId="0" applyNumberFormat="1" applyFont="1" applyBorder="1" applyAlignment="1" applyProtection="1">
      <alignment horizontal="right" vertical="center"/>
    </xf>
    <xf numFmtId="179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9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pane ySplit="1" topLeftCell="A2" activePane="bottomLeft" state="frozen"/>
      <selection/>
      <selection pane="bottomLeft" activeCell="B8" sqref="B8"/>
    </sheetView>
  </sheetViews>
  <sheetFormatPr defaultColWidth="9.14285714285714" defaultRowHeight="12" customHeight="1" outlineLevelCol="3"/>
  <cols>
    <col min="1" max="1" width="31.8571428571429" customWidth="1"/>
    <col min="2" max="2" width="35.5714285714286" customWidth="1"/>
    <col min="3" max="3" width="36.5714285714286" customWidth="1"/>
    <col min="4" max="4" width="33.857142857142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0"/>
      <c r="C3" s="200"/>
      <c r="D3" s="200"/>
    </row>
    <row r="4" ht="18.75" customHeight="1" spans="1:4">
      <c r="A4" s="42" t="str">
        <f>"单位名称："&amp;"耿马傣族佤族自治县农业农村局"</f>
        <v>单位名称：耿马傣族佤族自治县农业农村局</v>
      </c>
      <c r="B4" s="201"/>
      <c r="C4" s="201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31" t="str">
        <f t="shared" ref="B6:D6" si="0">"2025"&amp;"年预算数"</f>
        <v>2025年预算数</v>
      </c>
      <c r="C6" s="31" t="s">
        <v>5</v>
      </c>
      <c r="D6" s="31" t="str">
        <f t="shared" si="0"/>
        <v>2025年预算数</v>
      </c>
    </row>
    <row r="7" ht="18.75" customHeight="1" spans="1:4">
      <c r="A7" s="33"/>
      <c r="B7" s="33"/>
      <c r="C7" s="33"/>
      <c r="D7" s="33"/>
    </row>
    <row r="8" ht="18.75" customHeight="1" spans="1:4">
      <c r="A8" s="129" t="s">
        <v>6</v>
      </c>
      <c r="B8" s="24">
        <v>11257668.22</v>
      </c>
      <c r="C8" s="129" t="s">
        <v>7</v>
      </c>
      <c r="D8" s="24"/>
    </row>
    <row r="9" ht="18.75" customHeight="1" spans="1:4">
      <c r="A9" s="129" t="s">
        <v>8</v>
      </c>
      <c r="B9" s="24"/>
      <c r="C9" s="129" t="s">
        <v>9</v>
      </c>
      <c r="D9" s="24"/>
    </row>
    <row r="10" ht="18.75" customHeight="1" spans="1:4">
      <c r="A10" s="129" t="s">
        <v>10</v>
      </c>
      <c r="B10" s="24"/>
      <c r="C10" s="129" t="s">
        <v>11</v>
      </c>
      <c r="D10" s="24"/>
    </row>
    <row r="11" ht="18.75" customHeight="1" spans="1:4">
      <c r="A11" s="129" t="s">
        <v>12</v>
      </c>
      <c r="B11" s="24"/>
      <c r="C11" s="129" t="s">
        <v>13</v>
      </c>
      <c r="D11" s="24"/>
    </row>
    <row r="12" ht="18.75" customHeight="1" spans="1:4">
      <c r="A12" s="202" t="s">
        <v>14</v>
      </c>
      <c r="B12" s="24">
        <v>1041080.61</v>
      </c>
      <c r="C12" s="161" t="s">
        <v>15</v>
      </c>
      <c r="D12" s="24"/>
    </row>
    <row r="13" ht="18.75" customHeight="1" spans="1:4">
      <c r="A13" s="164" t="s">
        <v>16</v>
      </c>
      <c r="B13" s="24"/>
      <c r="C13" s="163" t="s">
        <v>17</v>
      </c>
      <c r="D13" s="24"/>
    </row>
    <row r="14" ht="18.75" customHeight="1" spans="1:4">
      <c r="A14" s="164" t="s">
        <v>18</v>
      </c>
      <c r="B14" s="24"/>
      <c r="C14" s="163" t="s">
        <v>19</v>
      </c>
      <c r="D14" s="24"/>
    </row>
    <row r="15" ht="18.75" customHeight="1" spans="1:4">
      <c r="A15" s="164" t="s">
        <v>20</v>
      </c>
      <c r="B15" s="24"/>
      <c r="C15" s="163" t="s">
        <v>21</v>
      </c>
      <c r="D15" s="24">
        <v>1088559.72</v>
      </c>
    </row>
    <row r="16" ht="18.75" customHeight="1" spans="1:4">
      <c r="A16" s="164" t="s">
        <v>22</v>
      </c>
      <c r="B16" s="24"/>
      <c r="C16" s="163" t="s">
        <v>23</v>
      </c>
      <c r="D16" s="24">
        <v>256209.51</v>
      </c>
    </row>
    <row r="17" ht="18.75" customHeight="1" spans="1:4">
      <c r="A17" s="164" t="s">
        <v>24</v>
      </c>
      <c r="B17" s="24">
        <v>1041080.61</v>
      </c>
      <c r="C17" s="164" t="s">
        <v>25</v>
      </c>
      <c r="D17" s="24"/>
    </row>
    <row r="18" ht="18.75" customHeight="1" spans="1:4">
      <c r="A18" s="164" t="s">
        <v>26</v>
      </c>
      <c r="B18" s="24"/>
      <c r="C18" s="164" t="s">
        <v>27</v>
      </c>
      <c r="D18" s="24"/>
    </row>
    <row r="19" ht="18.75" customHeight="1" spans="1:4">
      <c r="A19" s="165" t="s">
        <v>26</v>
      </c>
      <c r="B19" s="24"/>
      <c r="C19" s="163" t="s">
        <v>28</v>
      </c>
      <c r="D19" s="24">
        <v>10554176.56</v>
      </c>
    </row>
    <row r="20" ht="18.75" customHeight="1" spans="1:4">
      <c r="A20" s="165" t="s">
        <v>26</v>
      </c>
      <c r="B20" s="24"/>
      <c r="C20" s="163" t="s">
        <v>29</v>
      </c>
      <c r="D20" s="24"/>
    </row>
    <row r="21" ht="18.75" customHeight="1" spans="1:4">
      <c r="A21" s="165" t="s">
        <v>26</v>
      </c>
      <c r="B21" s="24"/>
      <c r="C21" s="163" t="s">
        <v>30</v>
      </c>
      <c r="D21" s="24"/>
    </row>
    <row r="22" ht="18.75" customHeight="1" spans="1:4">
      <c r="A22" s="165" t="s">
        <v>26</v>
      </c>
      <c r="B22" s="24"/>
      <c r="C22" s="163" t="s">
        <v>31</v>
      </c>
      <c r="D22" s="24"/>
    </row>
    <row r="23" ht="18.75" customHeight="1" spans="1:4">
      <c r="A23" s="165" t="s">
        <v>26</v>
      </c>
      <c r="B23" s="24"/>
      <c r="C23" s="163" t="s">
        <v>32</v>
      </c>
      <c r="D23" s="24"/>
    </row>
    <row r="24" ht="18.75" customHeight="1" spans="1:4">
      <c r="A24" s="165" t="s">
        <v>26</v>
      </c>
      <c r="B24" s="24"/>
      <c r="C24" s="163" t="s">
        <v>33</v>
      </c>
      <c r="D24" s="24"/>
    </row>
    <row r="25" ht="18.75" customHeight="1" spans="1:4">
      <c r="A25" s="165" t="s">
        <v>26</v>
      </c>
      <c r="B25" s="24"/>
      <c r="C25" s="163" t="s">
        <v>34</v>
      </c>
      <c r="D25" s="24"/>
    </row>
    <row r="26" ht="18.75" customHeight="1" spans="1:4">
      <c r="A26" s="165" t="s">
        <v>26</v>
      </c>
      <c r="B26" s="24"/>
      <c r="C26" s="163" t="s">
        <v>35</v>
      </c>
      <c r="D26" s="24">
        <v>399803.04</v>
      </c>
    </row>
    <row r="27" ht="18.75" customHeight="1" spans="1:4">
      <c r="A27" s="165" t="s">
        <v>26</v>
      </c>
      <c r="B27" s="24"/>
      <c r="C27" s="163" t="s">
        <v>36</v>
      </c>
      <c r="D27" s="24"/>
    </row>
    <row r="28" ht="18.75" customHeight="1" spans="1:4">
      <c r="A28" s="165" t="s">
        <v>26</v>
      </c>
      <c r="B28" s="24"/>
      <c r="C28" s="163" t="s">
        <v>37</v>
      </c>
      <c r="D28" s="24"/>
    </row>
    <row r="29" ht="18.75" customHeight="1" spans="1:4">
      <c r="A29" s="165" t="s">
        <v>26</v>
      </c>
      <c r="B29" s="24"/>
      <c r="C29" s="163" t="s">
        <v>38</v>
      </c>
      <c r="D29" s="24"/>
    </row>
    <row r="30" ht="18.75" customHeight="1" spans="1:4">
      <c r="A30" s="165" t="s">
        <v>26</v>
      </c>
      <c r="B30" s="24"/>
      <c r="C30" s="163" t="s">
        <v>39</v>
      </c>
      <c r="D30" s="24"/>
    </row>
    <row r="31" ht="18.75" customHeight="1" spans="1:4">
      <c r="A31" s="166" t="s">
        <v>26</v>
      </c>
      <c r="B31" s="24"/>
      <c r="C31" s="164" t="s">
        <v>40</v>
      </c>
      <c r="D31" s="24"/>
    </row>
    <row r="32" ht="18.75" customHeight="1" spans="1:4">
      <c r="A32" s="166" t="s">
        <v>26</v>
      </c>
      <c r="B32" s="24"/>
      <c r="C32" s="164" t="s">
        <v>41</v>
      </c>
      <c r="D32" s="24"/>
    </row>
    <row r="33" ht="18.75" customHeight="1" spans="1:4">
      <c r="A33" s="166" t="s">
        <v>26</v>
      </c>
      <c r="B33" s="24"/>
      <c r="C33" s="164" t="s">
        <v>42</v>
      </c>
      <c r="D33" s="24"/>
    </row>
    <row r="34" ht="18.75" customHeight="1" spans="1:4">
      <c r="A34" s="203" t="s">
        <v>43</v>
      </c>
      <c r="B34" s="167">
        <f>SUM(B8:B12)</f>
        <v>12298748.83</v>
      </c>
      <c r="C34" s="204" t="s">
        <v>44</v>
      </c>
      <c r="D34" s="167">
        <v>12298748.83</v>
      </c>
    </row>
    <row r="35" ht="18.75" customHeight="1" spans="1:4">
      <c r="A35" s="205" t="s">
        <v>45</v>
      </c>
      <c r="B35" s="24"/>
      <c r="C35" s="129" t="s">
        <v>46</v>
      </c>
      <c r="D35" s="24">
        <v>0</v>
      </c>
    </row>
    <row r="36" ht="18.75" customHeight="1" spans="1:4">
      <c r="A36" s="205" t="s">
        <v>47</v>
      </c>
      <c r="B36" s="24"/>
      <c r="C36" s="129" t="s">
        <v>47</v>
      </c>
      <c r="D36" s="24"/>
    </row>
    <row r="37" ht="18.75" customHeight="1" spans="1:4">
      <c r="A37" s="205" t="s">
        <v>48</v>
      </c>
      <c r="B37" s="24"/>
      <c r="C37" s="129" t="s">
        <v>49</v>
      </c>
      <c r="D37" s="24">
        <v>0</v>
      </c>
    </row>
    <row r="38" ht="18.75" customHeight="1" spans="1:4">
      <c r="A38" s="206" t="s">
        <v>50</v>
      </c>
      <c r="B38" s="167">
        <f>B34+B35</f>
        <v>12298748.83</v>
      </c>
      <c r="C38" s="204" t="s">
        <v>51</v>
      </c>
      <c r="D38" s="167">
        <f t="shared" ref="B38:D38" si="1">D34+D35</f>
        <v>12298748.83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9.14285714285714" defaultRowHeight="14.25" customHeight="1" outlineLevelCol="5"/>
  <cols>
    <col min="1" max="1" width="32.1428571428571" customWidth="1"/>
    <col min="2" max="2" width="16.857142857142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8">
        <v>1</v>
      </c>
      <c r="B2" s="99">
        <v>0</v>
      </c>
      <c r="C2" s="98">
        <v>1</v>
      </c>
      <c r="D2" s="100"/>
      <c r="E2" s="100"/>
      <c r="F2" s="40" t="s">
        <v>568</v>
      </c>
    </row>
    <row r="3" ht="32.25" customHeight="1" spans="1:6">
      <c r="A3" s="101" t="str">
        <f>"2025"&amp;"年部门政府性基金预算支出预算表"</f>
        <v>2025年部门政府性基金预算支出预算表</v>
      </c>
      <c r="B3" s="102" t="s">
        <v>569</v>
      </c>
      <c r="C3" s="103"/>
      <c r="D3" s="104"/>
      <c r="E3" s="104"/>
      <c r="F3" s="104"/>
    </row>
    <row r="4" ht="18.75" customHeight="1" spans="1:6">
      <c r="A4" s="8" t="str">
        <f>"单位名称："&amp;"耿马傣族佤族自治县农业农村局"</f>
        <v>单位名称：耿马傣族佤族自治县农业农村局</v>
      </c>
      <c r="B4" s="8" t="s">
        <v>570</v>
      </c>
      <c r="C4" s="98"/>
      <c r="D4" s="100"/>
      <c r="E4" s="100"/>
      <c r="F4" s="40" t="s">
        <v>1</v>
      </c>
    </row>
    <row r="5" ht="18.75" customHeight="1" spans="1:6">
      <c r="A5" s="105" t="s">
        <v>192</v>
      </c>
      <c r="B5" s="106" t="s">
        <v>72</v>
      </c>
      <c r="C5" s="107" t="s">
        <v>73</v>
      </c>
      <c r="D5" s="14" t="s">
        <v>571</v>
      </c>
      <c r="E5" s="14"/>
      <c r="F5" s="15"/>
    </row>
    <row r="6" ht="18.75" customHeight="1" spans="1:6">
      <c r="A6" s="108"/>
      <c r="B6" s="109"/>
      <c r="C6" s="95"/>
      <c r="D6" s="94" t="s">
        <v>55</v>
      </c>
      <c r="E6" s="94" t="s">
        <v>74</v>
      </c>
      <c r="F6" s="94" t="s">
        <v>75</v>
      </c>
    </row>
    <row r="7" ht="18.75" customHeight="1" spans="1:6">
      <c r="A7" s="108">
        <v>1</v>
      </c>
      <c r="B7" s="110" t="s">
        <v>153</v>
      </c>
      <c r="C7" s="95">
        <v>3</v>
      </c>
      <c r="D7" s="94">
        <v>4</v>
      </c>
      <c r="E7" s="94">
        <v>5</v>
      </c>
      <c r="F7" s="94">
        <v>6</v>
      </c>
    </row>
    <row r="8" ht="18.75" customHeight="1" spans="1:6">
      <c r="A8" s="111"/>
      <c r="B8" s="82"/>
      <c r="C8" s="82"/>
      <c r="D8" s="24"/>
      <c r="E8" s="24"/>
      <c r="F8" s="24"/>
    </row>
    <row r="9" ht="18.75" customHeight="1" spans="1:6">
      <c r="A9" s="111"/>
      <c r="B9" s="82"/>
      <c r="C9" s="82"/>
      <c r="D9" s="24"/>
      <c r="E9" s="24"/>
      <c r="F9" s="24"/>
    </row>
    <row r="10" ht="18.75" customHeight="1" spans="1:6">
      <c r="A10" s="112" t="s">
        <v>111</v>
      </c>
      <c r="B10" s="113" t="s">
        <v>111</v>
      </c>
      <c r="C10" s="114" t="s">
        <v>111</v>
      </c>
      <c r="D10" s="24"/>
      <c r="E10" s="24"/>
      <c r="F10" s="24"/>
    </row>
    <row r="11" customHeight="1" spans="1:1">
      <c r="A11" t="s">
        <v>572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4"/>
  <sheetViews>
    <sheetView showZeros="0" workbookViewId="0">
      <pane ySplit="1" topLeftCell="A6" activePane="bottomLeft" state="frozen"/>
      <selection/>
      <selection pane="bottomLeft" activeCell="G22" sqref="G2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0"/>
      <c r="B2" s="30"/>
      <c r="C2" s="30"/>
      <c r="D2" s="30"/>
      <c r="E2" s="30"/>
      <c r="F2" s="30"/>
      <c r="G2" s="30"/>
      <c r="H2" s="30"/>
      <c r="I2" s="30"/>
      <c r="J2" s="30"/>
      <c r="O2" s="39"/>
      <c r="P2" s="39"/>
      <c r="Q2" s="40" t="s">
        <v>573</v>
      </c>
    </row>
    <row r="3" ht="35.25" customHeight="1" spans="1:17">
      <c r="A3" s="58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"单位名称："&amp;"耿马傣族佤族自治县农业农村局"</f>
        <v>单位名称：耿马傣族佤族自治县农业农村局</v>
      </c>
      <c r="B4" s="93"/>
      <c r="C4" s="93"/>
      <c r="D4" s="93"/>
      <c r="E4" s="93"/>
      <c r="F4" s="93"/>
      <c r="G4" s="93"/>
      <c r="H4" s="93"/>
      <c r="I4" s="93"/>
      <c r="J4" s="93"/>
      <c r="O4" s="63"/>
      <c r="P4" s="63"/>
      <c r="Q4" s="40" t="s">
        <v>179</v>
      </c>
    </row>
    <row r="5" ht="18.75" customHeight="1" spans="1:17">
      <c r="A5" s="12" t="s">
        <v>574</v>
      </c>
      <c r="B5" s="72" t="s">
        <v>575</v>
      </c>
      <c r="C5" s="72" t="s">
        <v>576</v>
      </c>
      <c r="D5" s="72" t="s">
        <v>577</v>
      </c>
      <c r="E5" s="72" t="s">
        <v>578</v>
      </c>
      <c r="F5" s="72" t="s">
        <v>579</v>
      </c>
      <c r="G5" s="45" t="s">
        <v>199</v>
      </c>
      <c r="H5" s="45"/>
      <c r="I5" s="45"/>
      <c r="J5" s="45"/>
      <c r="K5" s="74"/>
      <c r="L5" s="45"/>
      <c r="M5" s="45"/>
      <c r="N5" s="45"/>
      <c r="O5" s="64"/>
      <c r="P5" s="74"/>
      <c r="Q5" s="46"/>
    </row>
    <row r="6" ht="18.75" customHeight="1" spans="1:17">
      <c r="A6" s="17"/>
      <c r="B6" s="75"/>
      <c r="C6" s="75"/>
      <c r="D6" s="75"/>
      <c r="E6" s="75"/>
      <c r="F6" s="75"/>
      <c r="G6" s="75" t="s">
        <v>55</v>
      </c>
      <c r="H6" s="75" t="s">
        <v>58</v>
      </c>
      <c r="I6" s="75" t="s">
        <v>580</v>
      </c>
      <c r="J6" s="75" t="s">
        <v>581</v>
      </c>
      <c r="K6" s="76" t="s">
        <v>582</v>
      </c>
      <c r="L6" s="89" t="s">
        <v>77</v>
      </c>
      <c r="M6" s="89"/>
      <c r="N6" s="89"/>
      <c r="O6" s="90"/>
      <c r="P6" s="91"/>
      <c r="Q6" s="77"/>
    </row>
    <row r="7" ht="30" customHeight="1" spans="1:17">
      <c r="A7" s="19"/>
      <c r="B7" s="77"/>
      <c r="C7" s="77"/>
      <c r="D7" s="77"/>
      <c r="E7" s="77"/>
      <c r="F7" s="77"/>
      <c r="G7" s="77"/>
      <c r="H7" s="77" t="s">
        <v>57</v>
      </c>
      <c r="I7" s="77"/>
      <c r="J7" s="77"/>
      <c r="K7" s="78"/>
      <c r="L7" s="77" t="s">
        <v>57</v>
      </c>
      <c r="M7" s="77" t="s">
        <v>64</v>
      </c>
      <c r="N7" s="77" t="s">
        <v>207</v>
      </c>
      <c r="O7" s="92" t="s">
        <v>66</v>
      </c>
      <c r="P7" s="78" t="s">
        <v>67</v>
      </c>
      <c r="Q7" s="77" t="s">
        <v>68</v>
      </c>
    </row>
    <row r="8" ht="18.75" customHeight="1" spans="1:17">
      <c r="A8" s="33">
        <v>1</v>
      </c>
      <c r="B8" s="94">
        <v>2</v>
      </c>
      <c r="C8" s="94">
        <v>3</v>
      </c>
      <c r="D8" s="94">
        <v>4</v>
      </c>
      <c r="E8" s="94">
        <v>5</v>
      </c>
      <c r="F8" s="94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  <c r="L8" s="95">
        <v>12</v>
      </c>
      <c r="M8" s="95">
        <v>13</v>
      </c>
      <c r="N8" s="95">
        <v>14</v>
      </c>
      <c r="O8" s="95">
        <v>15</v>
      </c>
      <c r="P8" s="95">
        <v>16</v>
      </c>
      <c r="Q8" s="95">
        <v>17</v>
      </c>
    </row>
    <row r="9" ht="18.75" customHeight="1" spans="1:17">
      <c r="A9" s="80" t="s">
        <v>70</v>
      </c>
      <c r="B9" s="81"/>
      <c r="C9" s="81"/>
      <c r="D9" s="81"/>
      <c r="E9" s="96"/>
      <c r="F9" s="24">
        <v>240460</v>
      </c>
      <c r="G9" s="24">
        <v>360460</v>
      </c>
      <c r="H9" s="24">
        <v>168065</v>
      </c>
      <c r="I9" s="24"/>
      <c r="J9" s="24"/>
      <c r="K9" s="24"/>
      <c r="L9" s="24">
        <v>192395</v>
      </c>
      <c r="M9" s="24"/>
      <c r="N9" s="24"/>
      <c r="O9" s="24"/>
      <c r="P9" s="24"/>
      <c r="Q9" s="24">
        <v>192395</v>
      </c>
    </row>
    <row r="10" ht="18.75" customHeight="1" spans="1:17">
      <c r="A10" s="80" t="str">
        <f t="shared" ref="A10:A11" si="0">""&amp;"公务用车运行维护费"</f>
        <v>公务用车运行维护费</v>
      </c>
      <c r="B10" s="81" t="s">
        <v>583</v>
      </c>
      <c r="C10" s="81" t="s">
        <v>584</v>
      </c>
      <c r="D10" s="81" t="s">
        <v>523</v>
      </c>
      <c r="E10" s="97">
        <v>1</v>
      </c>
      <c r="F10" s="24"/>
      <c r="G10" s="24">
        <v>20000</v>
      </c>
      <c r="H10" s="24">
        <v>20000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0" t="str">
        <f t="shared" si="0"/>
        <v>公务用车运行维护费</v>
      </c>
      <c r="B11" s="81" t="s">
        <v>585</v>
      </c>
      <c r="C11" s="81" t="s">
        <v>586</v>
      </c>
      <c r="D11" s="81" t="s">
        <v>523</v>
      </c>
      <c r="E11" s="97">
        <v>1</v>
      </c>
      <c r="F11" s="24">
        <v>18000</v>
      </c>
      <c r="G11" s="24">
        <v>18000</v>
      </c>
      <c r="H11" s="24">
        <v>18000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80" t="str">
        <f>""&amp;"一般公用经费"</f>
        <v>一般公用经费</v>
      </c>
      <c r="B12" s="81" t="s">
        <v>587</v>
      </c>
      <c r="C12" s="81" t="s">
        <v>587</v>
      </c>
      <c r="D12" s="81" t="s">
        <v>588</v>
      </c>
      <c r="E12" s="97">
        <v>61</v>
      </c>
      <c r="F12" s="24">
        <v>10065</v>
      </c>
      <c r="G12" s="24">
        <v>10065</v>
      </c>
      <c r="H12" s="24">
        <v>10065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80" t="str">
        <f>""&amp;"农场企业化改革工作经费"</f>
        <v>农场企业化改革工作经费</v>
      </c>
      <c r="B13" s="81" t="s">
        <v>589</v>
      </c>
      <c r="C13" s="81" t="s">
        <v>587</v>
      </c>
      <c r="D13" s="81" t="s">
        <v>401</v>
      </c>
      <c r="E13" s="97">
        <v>15</v>
      </c>
      <c r="F13" s="24">
        <v>2475</v>
      </c>
      <c r="G13" s="24">
        <v>2475</v>
      </c>
      <c r="H13" s="24"/>
      <c r="I13" s="24"/>
      <c r="J13" s="24"/>
      <c r="K13" s="24"/>
      <c r="L13" s="24">
        <v>2475</v>
      </c>
      <c r="M13" s="24"/>
      <c r="N13" s="24"/>
      <c r="O13" s="24"/>
      <c r="P13" s="24"/>
      <c r="Q13" s="24">
        <v>2475</v>
      </c>
    </row>
    <row r="14" ht="18.75" customHeight="1" spans="1:17">
      <c r="A14" s="80" t="str">
        <f t="shared" ref="A14:A15" si="1">""&amp;"2022年农业保险工作经费项目资金"</f>
        <v>2022年农业保险工作经费项目资金</v>
      </c>
      <c r="B14" s="81" t="s">
        <v>590</v>
      </c>
      <c r="C14" s="81" t="s">
        <v>584</v>
      </c>
      <c r="D14" s="81" t="s">
        <v>591</v>
      </c>
      <c r="E14" s="97">
        <v>1</v>
      </c>
      <c r="F14" s="24"/>
      <c r="G14" s="24">
        <v>50000</v>
      </c>
      <c r="H14" s="24"/>
      <c r="I14" s="24"/>
      <c r="J14" s="24"/>
      <c r="K14" s="24"/>
      <c r="L14" s="24">
        <v>50000</v>
      </c>
      <c r="M14" s="24"/>
      <c r="N14" s="24"/>
      <c r="O14" s="24"/>
      <c r="P14" s="24"/>
      <c r="Q14" s="24">
        <v>50000</v>
      </c>
    </row>
    <row r="15" ht="18.75" customHeight="1" spans="1:17">
      <c r="A15" s="80" t="str">
        <f t="shared" si="1"/>
        <v>2022年农业保险工作经费项目资金</v>
      </c>
      <c r="B15" s="81" t="s">
        <v>585</v>
      </c>
      <c r="C15" s="81" t="s">
        <v>586</v>
      </c>
      <c r="D15" s="81" t="s">
        <v>523</v>
      </c>
      <c r="E15" s="97">
        <v>1</v>
      </c>
      <c r="F15" s="24">
        <v>60000</v>
      </c>
      <c r="G15" s="24">
        <v>60000</v>
      </c>
      <c r="H15" s="24"/>
      <c r="I15" s="24"/>
      <c r="J15" s="24"/>
      <c r="K15" s="24"/>
      <c r="L15" s="24">
        <v>60000</v>
      </c>
      <c r="M15" s="24"/>
      <c r="N15" s="24"/>
      <c r="O15" s="24"/>
      <c r="P15" s="24"/>
      <c r="Q15" s="24">
        <v>60000</v>
      </c>
    </row>
    <row r="16" ht="18.75" customHeight="1" spans="1:17">
      <c r="A16" s="80" t="str">
        <f t="shared" ref="A16:A17" si="2">""&amp;"2024年农业综合执法工作经费"</f>
        <v>2024年农业综合执法工作经费</v>
      </c>
      <c r="B16" s="81" t="s">
        <v>592</v>
      </c>
      <c r="C16" s="81" t="s">
        <v>584</v>
      </c>
      <c r="D16" s="81" t="s">
        <v>523</v>
      </c>
      <c r="E16" s="97">
        <v>1</v>
      </c>
      <c r="F16" s="24"/>
      <c r="G16" s="24">
        <v>30000</v>
      </c>
      <c r="H16" s="24">
        <v>30000</v>
      </c>
      <c r="I16" s="24"/>
      <c r="J16" s="24"/>
      <c r="K16" s="24"/>
      <c r="L16" s="24"/>
      <c r="M16" s="24"/>
      <c r="N16" s="24"/>
      <c r="O16" s="24"/>
      <c r="P16" s="24"/>
      <c r="Q16" s="24"/>
    </row>
    <row r="17" ht="18.75" customHeight="1" spans="1:17">
      <c r="A17" s="80" t="str">
        <f t="shared" si="2"/>
        <v>2024年农业综合执法工作经费</v>
      </c>
      <c r="B17" s="81" t="s">
        <v>593</v>
      </c>
      <c r="C17" s="81" t="s">
        <v>586</v>
      </c>
      <c r="D17" s="81" t="s">
        <v>523</v>
      </c>
      <c r="E17" s="97">
        <v>1</v>
      </c>
      <c r="F17" s="24">
        <v>30000</v>
      </c>
      <c r="G17" s="24">
        <v>30000</v>
      </c>
      <c r="H17" s="24">
        <v>30000</v>
      </c>
      <c r="I17" s="24"/>
      <c r="J17" s="24"/>
      <c r="K17" s="24"/>
      <c r="L17" s="24"/>
      <c r="M17" s="24"/>
      <c r="N17" s="24"/>
      <c r="O17" s="24"/>
      <c r="P17" s="24"/>
      <c r="Q17" s="24"/>
    </row>
    <row r="18" ht="18.75" customHeight="1" spans="1:17">
      <c r="A18" s="80" t="str">
        <f t="shared" ref="A18:A20" si="3">""&amp;"2023年农业保险工作经费"</f>
        <v>2023年农业保险工作经费</v>
      </c>
      <c r="B18" s="81" t="s">
        <v>592</v>
      </c>
      <c r="C18" s="81" t="s">
        <v>584</v>
      </c>
      <c r="D18" s="81" t="s">
        <v>523</v>
      </c>
      <c r="E18" s="97">
        <v>1</v>
      </c>
      <c r="F18" s="24"/>
      <c r="G18" s="24">
        <v>20000</v>
      </c>
      <c r="H18" s="24"/>
      <c r="I18" s="24"/>
      <c r="J18" s="24"/>
      <c r="K18" s="24"/>
      <c r="L18" s="24">
        <v>20000</v>
      </c>
      <c r="M18" s="24"/>
      <c r="N18" s="24"/>
      <c r="O18" s="24"/>
      <c r="P18" s="24"/>
      <c r="Q18" s="24">
        <v>20000</v>
      </c>
    </row>
    <row r="19" ht="18.75" customHeight="1" spans="1:17">
      <c r="A19" s="80" t="str">
        <f t="shared" si="3"/>
        <v>2023年农业保险工作经费</v>
      </c>
      <c r="B19" s="81" t="s">
        <v>594</v>
      </c>
      <c r="C19" s="81" t="s">
        <v>586</v>
      </c>
      <c r="D19" s="81" t="s">
        <v>523</v>
      </c>
      <c r="E19" s="97">
        <v>1</v>
      </c>
      <c r="F19" s="24">
        <v>18000</v>
      </c>
      <c r="G19" s="24">
        <v>18000</v>
      </c>
      <c r="H19" s="24"/>
      <c r="I19" s="24"/>
      <c r="J19" s="24"/>
      <c r="K19" s="24"/>
      <c r="L19" s="24">
        <v>18000</v>
      </c>
      <c r="M19" s="24"/>
      <c r="N19" s="24"/>
      <c r="O19" s="24"/>
      <c r="P19" s="24"/>
      <c r="Q19" s="24">
        <v>18000</v>
      </c>
    </row>
    <row r="20" ht="18.75" customHeight="1" spans="1:17">
      <c r="A20" s="80" t="str">
        <f t="shared" si="3"/>
        <v>2023年农业保险工作经费</v>
      </c>
      <c r="B20" s="81" t="s">
        <v>595</v>
      </c>
      <c r="C20" s="81" t="s">
        <v>596</v>
      </c>
      <c r="D20" s="81" t="s">
        <v>446</v>
      </c>
      <c r="E20" s="97">
        <v>3</v>
      </c>
      <c r="F20" s="24">
        <v>12000</v>
      </c>
      <c r="G20" s="24">
        <v>12000</v>
      </c>
      <c r="H20" s="24"/>
      <c r="I20" s="24"/>
      <c r="J20" s="24"/>
      <c r="K20" s="24"/>
      <c r="L20" s="24">
        <v>12000</v>
      </c>
      <c r="M20" s="24"/>
      <c r="N20" s="24"/>
      <c r="O20" s="24"/>
      <c r="P20" s="24"/>
      <c r="Q20" s="24">
        <v>12000</v>
      </c>
    </row>
    <row r="21" ht="18.75" customHeight="1" spans="1:17">
      <c r="A21" s="80" t="str">
        <f t="shared" ref="A21:A22" si="4">""&amp;"2025年沪滇协作工作经费"</f>
        <v>2025年沪滇协作工作经费</v>
      </c>
      <c r="B21" s="81" t="s">
        <v>592</v>
      </c>
      <c r="C21" s="81" t="s">
        <v>584</v>
      </c>
      <c r="D21" s="81" t="s">
        <v>523</v>
      </c>
      <c r="E21" s="97">
        <v>1</v>
      </c>
      <c r="F21" s="24">
        <v>14000</v>
      </c>
      <c r="G21" s="24">
        <v>14000</v>
      </c>
      <c r="H21" s="24"/>
      <c r="I21" s="24"/>
      <c r="J21" s="24"/>
      <c r="K21" s="24"/>
      <c r="L21" s="24">
        <v>14000</v>
      </c>
      <c r="M21" s="24"/>
      <c r="N21" s="24"/>
      <c r="O21" s="24"/>
      <c r="P21" s="24"/>
      <c r="Q21" s="24">
        <v>14000</v>
      </c>
    </row>
    <row r="22" ht="18.75" customHeight="1" spans="1:17">
      <c r="A22" s="80" t="str">
        <f t="shared" si="4"/>
        <v>2025年沪滇协作工作经费</v>
      </c>
      <c r="B22" s="81" t="s">
        <v>597</v>
      </c>
      <c r="C22" s="81" t="s">
        <v>598</v>
      </c>
      <c r="D22" s="81" t="s">
        <v>599</v>
      </c>
      <c r="E22" s="97">
        <v>2</v>
      </c>
      <c r="F22" s="24">
        <v>15920</v>
      </c>
      <c r="G22" s="24">
        <v>15920</v>
      </c>
      <c r="H22" s="24"/>
      <c r="I22" s="24"/>
      <c r="J22" s="24"/>
      <c r="K22" s="24"/>
      <c r="L22" s="24">
        <v>15920</v>
      </c>
      <c r="M22" s="24"/>
      <c r="N22" s="24"/>
      <c r="O22" s="24"/>
      <c r="P22" s="24"/>
      <c r="Q22" s="24">
        <v>15920</v>
      </c>
    </row>
    <row r="23" ht="18.75" customHeight="1" spans="1:17">
      <c r="A23" s="80" t="str">
        <f>""&amp;"历年欠款经费"</f>
        <v>历年欠款经费</v>
      </c>
      <c r="B23" s="81" t="s">
        <v>594</v>
      </c>
      <c r="C23" s="81" t="s">
        <v>586</v>
      </c>
      <c r="D23" s="81" t="s">
        <v>401</v>
      </c>
      <c r="E23" s="97">
        <v>1</v>
      </c>
      <c r="F23" s="24">
        <v>60000</v>
      </c>
      <c r="G23" s="24">
        <v>60000</v>
      </c>
      <c r="H23" s="24">
        <v>60000</v>
      </c>
      <c r="I23" s="24"/>
      <c r="J23" s="24"/>
      <c r="K23" s="24"/>
      <c r="L23" s="24"/>
      <c r="M23" s="24"/>
      <c r="N23" s="24"/>
      <c r="O23" s="24"/>
      <c r="P23" s="24"/>
      <c r="Q23" s="24"/>
    </row>
    <row r="24" ht="18.75" customHeight="1" spans="1:17">
      <c r="A24" s="83" t="s">
        <v>111</v>
      </c>
      <c r="B24" s="84"/>
      <c r="C24" s="84"/>
      <c r="D24" s="84"/>
      <c r="E24" s="96"/>
      <c r="F24" s="24">
        <v>240460</v>
      </c>
      <c r="G24" s="24">
        <v>360460</v>
      </c>
      <c r="H24" s="24">
        <v>168065</v>
      </c>
      <c r="I24" s="24"/>
      <c r="J24" s="24"/>
      <c r="K24" s="24"/>
      <c r="L24" s="24">
        <v>192395</v>
      </c>
      <c r="M24" s="24"/>
      <c r="N24" s="24"/>
      <c r="O24" s="24"/>
      <c r="P24" s="24"/>
      <c r="Q24" s="24">
        <v>192395</v>
      </c>
    </row>
  </sheetData>
  <mergeCells count="16">
    <mergeCell ref="A3:Q3"/>
    <mergeCell ref="A4:F4"/>
    <mergeCell ref="G5:Q5"/>
    <mergeCell ref="L6:Q6"/>
    <mergeCell ref="A24:E2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topLeftCell="B1" workbookViewId="0">
      <pane ySplit="1" topLeftCell="A3" activePane="bottomLeft" state="frozen"/>
      <selection/>
      <selection pane="bottomLeft" activeCell="C18" sqref="C18"/>
    </sheetView>
  </sheetViews>
  <sheetFormatPr defaultColWidth="9.14285714285714" defaultRowHeight="14.25" customHeight="1"/>
  <cols>
    <col min="1" max="1" width="31.4285714285714" customWidth="1"/>
    <col min="2" max="3" width="21.857142857142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2"/>
      <c r="B2" s="62"/>
      <c r="C2" s="67"/>
      <c r="D2" s="62"/>
      <c r="E2" s="62"/>
      <c r="F2" s="62"/>
      <c r="G2" s="62"/>
      <c r="H2" s="68"/>
      <c r="I2" s="62"/>
      <c r="J2" s="62"/>
      <c r="K2" s="62"/>
      <c r="L2" s="39"/>
      <c r="M2" s="86"/>
      <c r="N2" s="87" t="s">
        <v>600</v>
      </c>
    </row>
    <row r="3" ht="34.5" customHeight="1" spans="1:14">
      <c r="A3" s="41" t="str">
        <f>"2025"&amp;"年部门政府购买服务预算表"</f>
        <v>2025年部门政府购买服务预算表</v>
      </c>
      <c r="B3" s="69"/>
      <c r="C3" s="52"/>
      <c r="D3" s="69"/>
      <c r="E3" s="69"/>
      <c r="F3" s="69"/>
      <c r="G3" s="69"/>
      <c r="H3" s="70"/>
      <c r="I3" s="69"/>
      <c r="J3" s="69"/>
      <c r="K3" s="69"/>
      <c r="L3" s="52"/>
      <c r="M3" s="70"/>
      <c r="N3" s="69"/>
    </row>
    <row r="4" ht="18.75" customHeight="1" spans="1:14">
      <c r="A4" s="59" t="str">
        <f>"单位名称："&amp;"耿马傣族佤族自治县农业农村局"</f>
        <v>单位名称：耿马傣族佤族自治县农业农村局</v>
      </c>
      <c r="B4" s="60"/>
      <c r="C4" s="71"/>
      <c r="D4" s="60"/>
      <c r="E4" s="60"/>
      <c r="F4" s="60"/>
      <c r="G4" s="60"/>
      <c r="H4" s="68"/>
      <c r="I4" s="62"/>
      <c r="J4" s="62"/>
      <c r="K4" s="62"/>
      <c r="L4" s="63"/>
      <c r="M4" s="88"/>
      <c r="N4" s="87" t="s">
        <v>179</v>
      </c>
    </row>
    <row r="5" ht="18.75" customHeight="1" spans="1:14">
      <c r="A5" s="12" t="s">
        <v>574</v>
      </c>
      <c r="B5" s="72" t="s">
        <v>601</v>
      </c>
      <c r="C5" s="73" t="s">
        <v>602</v>
      </c>
      <c r="D5" s="45" t="s">
        <v>199</v>
      </c>
      <c r="E5" s="45"/>
      <c r="F5" s="45"/>
      <c r="G5" s="45"/>
      <c r="H5" s="74"/>
      <c r="I5" s="45"/>
      <c r="J5" s="45"/>
      <c r="K5" s="45"/>
      <c r="L5" s="64"/>
      <c r="M5" s="74"/>
      <c r="N5" s="46"/>
    </row>
    <row r="6" ht="18.75" customHeight="1" spans="1:14">
      <c r="A6" s="17"/>
      <c r="B6" s="75"/>
      <c r="C6" s="76"/>
      <c r="D6" s="75" t="s">
        <v>55</v>
      </c>
      <c r="E6" s="75" t="s">
        <v>58</v>
      </c>
      <c r="F6" s="75" t="s">
        <v>580</v>
      </c>
      <c r="G6" s="75" t="s">
        <v>581</v>
      </c>
      <c r="H6" s="76" t="s">
        <v>582</v>
      </c>
      <c r="I6" s="89" t="s">
        <v>77</v>
      </c>
      <c r="J6" s="89"/>
      <c r="K6" s="89"/>
      <c r="L6" s="90"/>
      <c r="M6" s="91"/>
      <c r="N6" s="77"/>
    </row>
    <row r="7" ht="26.25" customHeight="1" spans="1:14">
      <c r="A7" s="19"/>
      <c r="B7" s="77"/>
      <c r="C7" s="78"/>
      <c r="D7" s="77"/>
      <c r="E7" s="77"/>
      <c r="F7" s="77"/>
      <c r="G7" s="77"/>
      <c r="H7" s="78"/>
      <c r="I7" s="77" t="s">
        <v>57</v>
      </c>
      <c r="J7" s="77" t="s">
        <v>64</v>
      </c>
      <c r="K7" s="77" t="s">
        <v>207</v>
      </c>
      <c r="L7" s="92" t="s">
        <v>66</v>
      </c>
      <c r="M7" s="78" t="s">
        <v>67</v>
      </c>
      <c r="N7" s="77" t="s">
        <v>68</v>
      </c>
    </row>
    <row r="8" ht="18.75" customHeight="1" spans="1:14">
      <c r="A8" s="79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</row>
    <row r="9" ht="18.75" customHeight="1" spans="1:14">
      <c r="A9" s="80"/>
      <c r="B9" s="81"/>
      <c r="C9" s="82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0"/>
      <c r="B10" s="81"/>
      <c r="C10" s="82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3" t="s">
        <v>111</v>
      </c>
      <c r="B11" s="84"/>
      <c r="C11" s="85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2:2">
      <c r="B12" s="38" t="s">
        <v>603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0"/>
      <c r="B2" s="30"/>
      <c r="C2" s="30"/>
      <c r="D2" s="57"/>
      <c r="G2" s="39"/>
      <c r="H2" s="39"/>
      <c r="I2" s="39" t="s">
        <v>604</v>
      </c>
    </row>
    <row r="3" ht="27.75" customHeight="1" spans="1:9">
      <c r="A3" s="58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59" t="str">
        <f>"单位名称："&amp;"耿马傣族佤族自治县农业农村局"</f>
        <v>单位名称：耿马傣族佤族自治县农业农村局</v>
      </c>
      <c r="B4" s="60"/>
      <c r="C4" s="60"/>
      <c r="D4" s="61"/>
      <c r="E4" s="62"/>
      <c r="G4" s="63"/>
      <c r="H4" s="63"/>
      <c r="I4" s="39" t="s">
        <v>179</v>
      </c>
    </row>
    <row r="5" ht="18.75" customHeight="1" spans="1:9">
      <c r="A5" s="31" t="s">
        <v>605</v>
      </c>
      <c r="B5" s="13" t="s">
        <v>199</v>
      </c>
      <c r="C5" s="14"/>
      <c r="D5" s="14"/>
      <c r="E5" s="13" t="s">
        <v>606</v>
      </c>
      <c r="F5" s="14"/>
      <c r="G5" s="64"/>
      <c r="H5" s="64"/>
      <c r="I5" s="15"/>
    </row>
    <row r="6" ht="18.75" customHeight="1" spans="1:9">
      <c r="A6" s="33"/>
      <c r="B6" s="32" t="s">
        <v>55</v>
      </c>
      <c r="C6" s="12" t="s">
        <v>58</v>
      </c>
      <c r="D6" s="65" t="s">
        <v>607</v>
      </c>
      <c r="E6" s="66" t="s">
        <v>608</v>
      </c>
      <c r="F6" s="66" t="s">
        <v>608</v>
      </c>
      <c r="G6" s="66" t="s">
        <v>608</v>
      </c>
      <c r="H6" s="66" t="s">
        <v>608</v>
      </c>
      <c r="I6" s="66" t="s">
        <v>608</v>
      </c>
    </row>
    <row r="7" ht="18.75" customHeight="1" spans="1:9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</row>
    <row r="8" ht="18.75" customHeight="1" spans="1:9">
      <c r="A8" s="34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4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38" t="s">
        <v>609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285714285714" customWidth="1"/>
    <col min="10" max="10" width="18.857142857142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610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"单位名称："&amp;"耿马傣族佤族自治县农业农村局"</f>
        <v>单位名称：耿马傣族佤族自治县农业农村局</v>
      </c>
      <c r="B4" s="4"/>
      <c r="C4" s="4"/>
      <c r="D4" s="4"/>
      <c r="E4" s="4"/>
      <c r="F4" s="38"/>
      <c r="G4" s="4"/>
      <c r="H4" s="38"/>
    </row>
    <row r="5" ht="18.75" customHeight="1" spans="1:10">
      <c r="A5" s="47" t="s">
        <v>354</v>
      </c>
      <c r="B5" s="47" t="s">
        <v>355</v>
      </c>
      <c r="C5" s="47" t="s">
        <v>356</v>
      </c>
      <c r="D5" s="47" t="s">
        <v>357</v>
      </c>
      <c r="E5" s="47" t="s">
        <v>358</v>
      </c>
      <c r="F5" s="53" t="s">
        <v>359</v>
      </c>
      <c r="G5" s="47" t="s">
        <v>360</v>
      </c>
      <c r="H5" s="53" t="s">
        <v>361</v>
      </c>
      <c r="I5" s="53" t="s">
        <v>362</v>
      </c>
      <c r="J5" s="47" t="s">
        <v>363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3">
        <v>6</v>
      </c>
      <c r="G6" s="47">
        <v>7</v>
      </c>
      <c r="H6" s="53">
        <v>8</v>
      </c>
      <c r="I6" s="53">
        <v>9</v>
      </c>
      <c r="J6" s="47">
        <v>10</v>
      </c>
    </row>
    <row r="7" ht="18.75" customHeight="1" spans="1:10">
      <c r="A7" s="22"/>
      <c r="B7" s="48"/>
      <c r="C7" s="48"/>
      <c r="D7" s="48"/>
      <c r="E7" s="54"/>
      <c r="F7" s="55"/>
      <c r="G7" s="54"/>
      <c r="H7" s="55"/>
      <c r="I7" s="55"/>
      <c r="J7" s="54"/>
    </row>
    <row r="8" ht="18.75" customHeight="1" spans="1:10">
      <c r="A8" s="22"/>
      <c r="B8" s="22"/>
      <c r="C8" s="22"/>
      <c r="D8" s="22"/>
      <c r="E8" s="22"/>
      <c r="F8" s="56"/>
      <c r="G8" s="22"/>
      <c r="H8" s="22"/>
      <c r="I8" s="22"/>
      <c r="J8" s="22"/>
    </row>
    <row r="9" customHeight="1" spans="1:1">
      <c r="A9" s="38" t="s">
        <v>609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571428571429" customWidth="1"/>
    <col min="4" max="4" width="23.5714285714286" customWidth="1"/>
    <col min="5" max="5" width="17.8571428571429" customWidth="1"/>
    <col min="6" max="6" width="23.5714285714286" customWidth="1"/>
    <col min="7" max="7" width="25.1428571428571" customWidth="1"/>
    <col min="8" max="8" width="18.857142857142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611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"单位名称："&amp;"耿马傣族佤族自治县农业农村局"</f>
        <v>单位名称：耿马傣族佤族自治县农业农村局</v>
      </c>
      <c r="B4" s="9"/>
      <c r="C4" s="4"/>
      <c r="H4" s="43" t="s">
        <v>179</v>
      </c>
    </row>
    <row r="5" ht="18.75" customHeight="1" spans="1:8">
      <c r="A5" s="12" t="s">
        <v>192</v>
      </c>
      <c r="B5" s="12" t="s">
        <v>612</v>
      </c>
      <c r="C5" s="12" t="s">
        <v>613</v>
      </c>
      <c r="D5" s="12" t="s">
        <v>614</v>
      </c>
      <c r="E5" s="12" t="s">
        <v>615</v>
      </c>
      <c r="F5" s="44" t="s">
        <v>616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578</v>
      </c>
      <c r="G6" s="47" t="s">
        <v>617</v>
      </c>
      <c r="H6" s="47" t="s">
        <v>618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4"/>
      <c r="D8" s="34"/>
      <c r="E8" s="34"/>
      <c r="F8" s="49"/>
      <c r="G8" s="24"/>
      <c r="H8" s="24"/>
    </row>
    <row r="9" ht="18.75" customHeight="1" spans="1:8">
      <c r="A9" s="26" t="s">
        <v>55</v>
      </c>
      <c r="B9" s="50"/>
      <c r="C9" s="50"/>
      <c r="D9" s="50"/>
      <c r="E9" s="51"/>
      <c r="F9" s="49"/>
      <c r="G9" s="24"/>
      <c r="H9" s="24"/>
    </row>
    <row r="10" customHeight="1" spans="1:1">
      <c r="A10" s="38" t="s">
        <v>619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285714285714" defaultRowHeight="14.25" customHeight="1"/>
  <cols>
    <col min="1" max="1" width="13.4285714285714" customWidth="1"/>
    <col min="2" max="2" width="43.8571428571429" customWidth="1"/>
    <col min="3" max="3" width="23.8571428571429" customWidth="1"/>
    <col min="4" max="4" width="11.1428571428571" customWidth="1"/>
    <col min="5" max="5" width="33.1428571428571" customWidth="1"/>
    <col min="6" max="6" width="9.85714285714286" customWidth="1"/>
    <col min="7" max="7" width="17.7142857142857" customWidth="1"/>
    <col min="8" max="11" width="15.4285714285714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29"/>
      <c r="E2" s="29"/>
      <c r="F2" s="29"/>
      <c r="G2" s="29"/>
      <c r="H2" s="30"/>
      <c r="I2" s="30"/>
      <c r="J2" s="30"/>
      <c r="K2" s="39" t="s">
        <v>620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"单位名称："&amp;"耿马傣族佤族自治县农业农村局"</f>
        <v>单位名称：耿马傣族佤族自治县农业农村局</v>
      </c>
      <c r="B4" s="9"/>
      <c r="C4" s="9"/>
      <c r="D4" s="9"/>
      <c r="E4" s="9"/>
      <c r="F4" s="9"/>
      <c r="G4" s="9"/>
      <c r="H4" s="10"/>
      <c r="I4" s="10"/>
      <c r="J4" s="10"/>
      <c r="K4" s="5" t="s">
        <v>179</v>
      </c>
    </row>
    <row r="5" ht="18.75" customHeight="1" spans="1:11">
      <c r="A5" s="11" t="s">
        <v>291</v>
      </c>
      <c r="B5" s="11" t="s">
        <v>194</v>
      </c>
      <c r="C5" s="11" t="s">
        <v>292</v>
      </c>
      <c r="D5" s="12" t="s">
        <v>195</v>
      </c>
      <c r="E5" s="12" t="s">
        <v>196</v>
      </c>
      <c r="F5" s="12" t="s">
        <v>293</v>
      </c>
      <c r="G5" s="12" t="s">
        <v>294</v>
      </c>
      <c r="H5" s="31" t="s">
        <v>55</v>
      </c>
      <c r="I5" s="13" t="s">
        <v>621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2"/>
      <c r="I6" s="12" t="s">
        <v>58</v>
      </c>
      <c r="J6" s="12" t="s">
        <v>59</v>
      </c>
      <c r="K6" s="12" t="s">
        <v>60</v>
      </c>
    </row>
    <row r="7" ht="18.75" customHeight="1" spans="1:11">
      <c r="A7" s="18"/>
      <c r="B7" s="18"/>
      <c r="C7" s="18"/>
      <c r="D7" s="19"/>
      <c r="E7" s="19"/>
      <c r="F7" s="19"/>
      <c r="G7" s="19"/>
      <c r="H7" s="33"/>
      <c r="I7" s="19" t="s">
        <v>57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4"/>
      <c r="B9" s="22"/>
      <c r="C9" s="34"/>
      <c r="D9" s="34"/>
      <c r="E9" s="34"/>
      <c r="F9" s="34"/>
      <c r="G9" s="34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5" t="s">
        <v>111</v>
      </c>
      <c r="B11" s="36"/>
      <c r="C11" s="36"/>
      <c r="D11" s="36"/>
      <c r="E11" s="36"/>
      <c r="F11" s="36"/>
      <c r="G11" s="37"/>
      <c r="H11" s="24"/>
      <c r="I11" s="24"/>
      <c r="J11" s="24"/>
      <c r="K11" s="24"/>
    </row>
    <row r="12" customHeight="1" spans="1:1">
      <c r="A12" s="38" t="s">
        <v>622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57142857142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623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"单位名称："&amp;"耿马傣族佤族自治县农业农村局"</f>
        <v>单位名称：耿马傣族佤族自治县农业农村局</v>
      </c>
      <c r="B4" s="9"/>
      <c r="C4" s="9"/>
      <c r="D4" s="9"/>
      <c r="E4" s="10"/>
      <c r="F4" s="10"/>
      <c r="G4" s="5" t="s">
        <v>179</v>
      </c>
    </row>
    <row r="5" ht="18.75" customHeight="1" spans="1:7">
      <c r="A5" s="11" t="s">
        <v>292</v>
      </c>
      <c r="B5" s="11" t="s">
        <v>291</v>
      </c>
      <c r="C5" s="11" t="s">
        <v>194</v>
      </c>
      <c r="D5" s="12" t="s">
        <v>624</v>
      </c>
      <c r="E5" s="13" t="s">
        <v>58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57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70</v>
      </c>
      <c r="B9" s="23"/>
      <c r="C9" s="23"/>
      <c r="D9" s="22"/>
      <c r="E9" s="24">
        <v>5177900</v>
      </c>
      <c r="F9" s="24"/>
      <c r="G9" s="24"/>
    </row>
    <row r="10" ht="18.75" customHeight="1" spans="1:7">
      <c r="A10" s="22"/>
      <c r="B10" s="22" t="s">
        <v>625</v>
      </c>
      <c r="C10" s="22" t="s">
        <v>345</v>
      </c>
      <c r="D10" s="22" t="s">
        <v>626</v>
      </c>
      <c r="E10" s="24">
        <v>90000</v>
      </c>
      <c r="F10" s="24"/>
      <c r="G10" s="24"/>
    </row>
    <row r="11" ht="18.75" customHeight="1" spans="1:7">
      <c r="A11" s="25"/>
      <c r="B11" s="22" t="s">
        <v>625</v>
      </c>
      <c r="C11" s="22" t="s">
        <v>313</v>
      </c>
      <c r="D11" s="22" t="s">
        <v>626</v>
      </c>
      <c r="E11" s="24">
        <v>960000</v>
      </c>
      <c r="F11" s="24"/>
      <c r="G11" s="24"/>
    </row>
    <row r="12" ht="18.75" customHeight="1" spans="1:7">
      <c r="A12" s="25"/>
      <c r="B12" s="22" t="s">
        <v>627</v>
      </c>
      <c r="C12" s="22" t="s">
        <v>323</v>
      </c>
      <c r="D12" s="22" t="s">
        <v>626</v>
      </c>
      <c r="E12" s="24">
        <v>1418400</v>
      </c>
      <c r="F12" s="24"/>
      <c r="G12" s="24"/>
    </row>
    <row r="13" ht="18.75" customHeight="1" spans="1:7">
      <c r="A13" s="25"/>
      <c r="B13" s="22" t="s">
        <v>627</v>
      </c>
      <c r="C13" s="22" t="s">
        <v>317</v>
      </c>
      <c r="D13" s="22" t="s">
        <v>626</v>
      </c>
      <c r="E13" s="24">
        <v>250000</v>
      </c>
      <c r="F13" s="24"/>
      <c r="G13" s="24"/>
    </row>
    <row r="14" ht="18.75" customHeight="1" spans="1:7">
      <c r="A14" s="25"/>
      <c r="B14" s="22" t="s">
        <v>627</v>
      </c>
      <c r="C14" s="22" t="s">
        <v>351</v>
      </c>
      <c r="D14" s="22" t="s">
        <v>626</v>
      </c>
      <c r="E14" s="24">
        <v>1844500</v>
      </c>
      <c r="F14" s="24"/>
      <c r="G14" s="24"/>
    </row>
    <row r="15" ht="18.75" customHeight="1" spans="1:7">
      <c r="A15" s="25"/>
      <c r="B15" s="22" t="s">
        <v>627</v>
      </c>
      <c r="C15" s="22" t="s">
        <v>309</v>
      </c>
      <c r="D15" s="22" t="s">
        <v>626</v>
      </c>
      <c r="E15" s="24">
        <v>300000</v>
      </c>
      <c r="F15" s="24"/>
      <c r="G15" s="24"/>
    </row>
    <row r="16" ht="18.75" customHeight="1" spans="1:7">
      <c r="A16" s="25"/>
      <c r="B16" s="22" t="s">
        <v>627</v>
      </c>
      <c r="C16" s="22" t="s">
        <v>339</v>
      </c>
      <c r="D16" s="22" t="s">
        <v>626</v>
      </c>
      <c r="E16" s="24">
        <v>310000</v>
      </c>
      <c r="F16" s="24"/>
      <c r="G16" s="24"/>
    </row>
    <row r="17" ht="18.75" customHeight="1" spans="1:7">
      <c r="A17" s="25"/>
      <c r="B17" s="22" t="s">
        <v>627</v>
      </c>
      <c r="C17" s="22" t="s">
        <v>327</v>
      </c>
      <c r="D17" s="22" t="s">
        <v>626</v>
      </c>
      <c r="E17" s="24">
        <v>5000</v>
      </c>
      <c r="F17" s="24"/>
      <c r="G17" s="24"/>
    </row>
    <row r="18" ht="18.75" customHeight="1" spans="1:7">
      <c r="A18" s="26" t="s">
        <v>55</v>
      </c>
      <c r="B18" s="27" t="s">
        <v>628</v>
      </c>
      <c r="C18" s="27"/>
      <c r="D18" s="28"/>
      <c r="E18" s="24">
        <v>5177900</v>
      </c>
      <c r="F18" s="24"/>
      <c r="G18" s="24"/>
    </row>
  </sheetData>
  <mergeCells count="11">
    <mergeCell ref="A3:G3"/>
    <mergeCell ref="A4:D4"/>
    <mergeCell ref="E5:G5"/>
    <mergeCell ref="A18:D18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B36" sqref="B36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3"/>
      <c r="O2" s="67"/>
      <c r="P2" s="67"/>
      <c r="Q2" s="67"/>
      <c r="R2" s="67"/>
      <c r="S2" s="39" t="s">
        <v>52</v>
      </c>
    </row>
    <row r="3" ht="57.75" customHeight="1" spans="1:19">
      <c r="A3" s="125" t="str">
        <f>"2025"&amp;"年部门收入预算表"</f>
        <v>2025年部门收入预算表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94"/>
      <c r="P3" s="194"/>
      <c r="Q3" s="194"/>
      <c r="R3" s="194"/>
      <c r="S3" s="194"/>
    </row>
    <row r="4" ht="18.75" customHeight="1" spans="1:19">
      <c r="A4" s="42" t="str">
        <f>"单位名称："&amp;"耿马傣族佤族自治县农业农村局"</f>
        <v>单位名称：耿马傣族佤族自治县农业农村局</v>
      </c>
      <c r="B4" s="93"/>
      <c r="C4" s="93"/>
      <c r="D4" s="93"/>
      <c r="E4" s="93"/>
      <c r="F4" s="93"/>
      <c r="G4" s="93"/>
      <c r="H4" s="93"/>
      <c r="I4" s="93"/>
      <c r="J4" s="71"/>
      <c r="K4" s="93"/>
      <c r="L4" s="93"/>
      <c r="M4" s="93"/>
      <c r="N4" s="93"/>
      <c r="O4" s="71"/>
      <c r="P4" s="71"/>
      <c r="Q4" s="71"/>
      <c r="R4" s="71"/>
      <c r="S4" s="39" t="s">
        <v>1</v>
      </c>
    </row>
    <row r="5" ht="18.75" customHeight="1" spans="1:19">
      <c r="A5" s="179" t="s">
        <v>53</v>
      </c>
      <c r="B5" s="180" t="s">
        <v>54</v>
      </c>
      <c r="C5" s="180" t="s">
        <v>55</v>
      </c>
      <c r="D5" s="181" t="s">
        <v>56</v>
      </c>
      <c r="E5" s="182"/>
      <c r="F5" s="182"/>
      <c r="G5" s="182"/>
      <c r="H5" s="182"/>
      <c r="I5" s="182"/>
      <c r="J5" s="195"/>
      <c r="K5" s="182"/>
      <c r="L5" s="182"/>
      <c r="M5" s="182"/>
      <c r="N5" s="196"/>
      <c r="O5" s="181" t="s">
        <v>45</v>
      </c>
      <c r="P5" s="181"/>
      <c r="Q5" s="181"/>
      <c r="R5" s="181"/>
      <c r="S5" s="199"/>
    </row>
    <row r="6" ht="18.75" customHeight="1" spans="1:19">
      <c r="A6" s="183"/>
      <c r="B6" s="184"/>
      <c r="C6" s="184"/>
      <c r="D6" s="185" t="s">
        <v>57</v>
      </c>
      <c r="E6" s="185" t="s">
        <v>58</v>
      </c>
      <c r="F6" s="185" t="s">
        <v>59</v>
      </c>
      <c r="G6" s="185" t="s">
        <v>60</v>
      </c>
      <c r="H6" s="185" t="s">
        <v>61</v>
      </c>
      <c r="I6" s="197" t="s">
        <v>62</v>
      </c>
      <c r="J6" s="197"/>
      <c r="K6" s="197"/>
      <c r="L6" s="197"/>
      <c r="M6" s="197"/>
      <c r="N6" s="188"/>
      <c r="O6" s="185" t="s">
        <v>57</v>
      </c>
      <c r="P6" s="185" t="s">
        <v>58</v>
      </c>
      <c r="Q6" s="185" t="s">
        <v>59</v>
      </c>
      <c r="R6" s="185" t="s">
        <v>60</v>
      </c>
      <c r="S6" s="185" t="s">
        <v>63</v>
      </c>
    </row>
    <row r="7" ht="18.75" customHeight="1" spans="1:19">
      <c r="A7" s="186"/>
      <c r="B7" s="187"/>
      <c r="C7" s="187"/>
      <c r="D7" s="188"/>
      <c r="E7" s="188"/>
      <c r="F7" s="188"/>
      <c r="G7" s="188"/>
      <c r="H7" s="188"/>
      <c r="I7" s="187" t="s">
        <v>57</v>
      </c>
      <c r="J7" s="187" t="s">
        <v>64</v>
      </c>
      <c r="K7" s="187" t="s">
        <v>65</v>
      </c>
      <c r="L7" s="187" t="s">
        <v>66</v>
      </c>
      <c r="M7" s="187" t="s">
        <v>67</v>
      </c>
      <c r="N7" s="187" t="s">
        <v>68</v>
      </c>
      <c r="O7" s="198"/>
      <c r="P7" s="198"/>
      <c r="Q7" s="198"/>
      <c r="R7" s="198"/>
      <c r="S7" s="188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89" t="s">
        <v>69</v>
      </c>
      <c r="B9" s="190" t="s">
        <v>70</v>
      </c>
      <c r="C9" s="24">
        <v>12298748.83</v>
      </c>
      <c r="D9" s="24">
        <v>12298748.83</v>
      </c>
      <c r="E9" s="24">
        <v>11257668.22</v>
      </c>
      <c r="F9" s="24"/>
      <c r="G9" s="24"/>
      <c r="H9" s="24"/>
      <c r="I9" s="24">
        <v>1041080.61</v>
      </c>
      <c r="J9" s="24"/>
      <c r="K9" s="24"/>
      <c r="L9" s="24"/>
      <c r="M9" s="24"/>
      <c r="N9" s="24">
        <v>1041080.61</v>
      </c>
      <c r="O9" s="24"/>
      <c r="P9" s="24"/>
      <c r="Q9" s="24"/>
      <c r="R9" s="24"/>
      <c r="S9" s="24"/>
    </row>
    <row r="10" ht="18.75" customHeight="1" spans="1:19">
      <c r="A10" s="191" t="s">
        <v>55</v>
      </c>
      <c r="B10" s="192"/>
      <c r="C10" s="24">
        <v>12298748.83</v>
      </c>
      <c r="D10" s="24">
        <v>12298748.83</v>
      </c>
      <c r="E10" s="24">
        <v>11257668.22</v>
      </c>
      <c r="F10" s="24"/>
      <c r="G10" s="24"/>
      <c r="H10" s="24"/>
      <c r="I10" s="24">
        <v>1041080.61</v>
      </c>
      <c r="J10" s="24"/>
      <c r="K10" s="24"/>
      <c r="L10" s="24"/>
      <c r="M10" s="24"/>
      <c r="N10" s="24">
        <v>1041080.61</v>
      </c>
      <c r="O10" s="24"/>
      <c r="P10" s="24"/>
      <c r="Q10" s="24"/>
      <c r="R10" s="24"/>
      <c r="S10" s="24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2"/>
  <sheetViews>
    <sheetView showZeros="0" workbookViewId="0">
      <pane ySplit="1" topLeftCell="A2" activePane="bottomLeft" state="frozen"/>
      <selection/>
      <selection pane="bottomLeft" activeCell="B26" sqref="B26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571428571429" customWidth="1"/>
    <col min="10" max="11" width="19" customWidth="1"/>
    <col min="12" max="14" width="18.857142857142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69"/>
      <c r="E2" s="2"/>
      <c r="F2" s="2"/>
      <c r="G2" s="2"/>
      <c r="H2" s="169"/>
      <c r="I2" s="2"/>
      <c r="J2" s="169"/>
      <c r="K2" s="2"/>
      <c r="L2" s="2"/>
      <c r="M2" s="2"/>
      <c r="N2" s="2"/>
      <c r="O2" s="40" t="s">
        <v>71</v>
      </c>
    </row>
    <row r="3" ht="42" customHeight="1" spans="1:15">
      <c r="A3" s="6" t="str">
        <f>"2025"&amp;"年部门支出预算表"</f>
        <v>2025年部门支出预算表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ht="18.75" customHeight="1" spans="1:15">
      <c r="A4" s="171" t="str">
        <f>"单位名称："&amp;"耿马傣族佤族自治县农业农村局"</f>
        <v>单位名称：耿马傣族佤族自治县农业农村局</v>
      </c>
      <c r="B4" s="172"/>
      <c r="C4" s="62"/>
      <c r="D4" s="30"/>
      <c r="E4" s="62"/>
      <c r="F4" s="62"/>
      <c r="G4" s="62"/>
      <c r="H4" s="30"/>
      <c r="I4" s="62"/>
      <c r="J4" s="30"/>
      <c r="K4" s="62"/>
      <c r="L4" s="62"/>
      <c r="M4" s="177"/>
      <c r="N4" s="177"/>
      <c r="O4" s="40" t="s">
        <v>1</v>
      </c>
    </row>
    <row r="5" ht="18.75" customHeight="1" spans="1:15">
      <c r="A5" s="11" t="s">
        <v>72</v>
      </c>
      <c r="B5" s="11" t="s">
        <v>73</v>
      </c>
      <c r="C5" s="11" t="s">
        <v>55</v>
      </c>
      <c r="D5" s="13" t="s">
        <v>58</v>
      </c>
      <c r="E5" s="74" t="s">
        <v>74</v>
      </c>
      <c r="F5" s="134" t="s">
        <v>75</v>
      </c>
      <c r="G5" s="11" t="s">
        <v>59</v>
      </c>
      <c r="H5" s="11" t="s">
        <v>60</v>
      </c>
      <c r="I5" s="11" t="s">
        <v>76</v>
      </c>
      <c r="J5" s="13" t="s">
        <v>77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6" t="s">
        <v>57</v>
      </c>
      <c r="E6" s="92" t="s">
        <v>74</v>
      </c>
      <c r="F6" s="92" t="s">
        <v>75</v>
      </c>
      <c r="G6" s="19"/>
      <c r="H6" s="19"/>
      <c r="I6" s="19"/>
      <c r="J6" s="66" t="s">
        <v>57</v>
      </c>
      <c r="K6" s="47" t="s">
        <v>78</v>
      </c>
      <c r="L6" s="47" t="s">
        <v>79</v>
      </c>
      <c r="M6" s="47" t="s">
        <v>80</v>
      </c>
      <c r="N6" s="47" t="s">
        <v>81</v>
      </c>
      <c r="O6" s="47" t="s">
        <v>82</v>
      </c>
    </row>
    <row r="7" ht="18.75" customHeight="1" spans="1:15">
      <c r="A7" s="115">
        <v>1</v>
      </c>
      <c r="B7" s="115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</row>
    <row r="8" ht="18.75" customHeight="1" spans="1:15">
      <c r="A8" s="129" t="s">
        <v>83</v>
      </c>
      <c r="B8" s="158" t="s">
        <v>84</v>
      </c>
      <c r="C8" s="24">
        <v>1088559.72</v>
      </c>
      <c r="D8" s="24">
        <v>1088559.72</v>
      </c>
      <c r="E8" s="24">
        <v>1088559.72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3" t="s">
        <v>85</v>
      </c>
      <c r="B9" s="174" t="str">
        <f>""&amp;"行政事业单位养老支出"</f>
        <v>行政事业单位养老支出</v>
      </c>
      <c r="C9" s="24">
        <v>1070559.72</v>
      </c>
      <c r="D9" s="24">
        <v>1070559.72</v>
      </c>
      <c r="E9" s="24">
        <v>1070559.72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3" t="s">
        <v>86</v>
      </c>
      <c r="B10" s="174" t="str">
        <f>""&amp;"行政单位离退休"</f>
        <v>行政单位离退休</v>
      </c>
      <c r="C10" s="24">
        <v>537489</v>
      </c>
      <c r="D10" s="24">
        <v>537489</v>
      </c>
      <c r="E10" s="24">
        <v>537489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3" t="s">
        <v>87</v>
      </c>
      <c r="B11" s="174" t="str">
        <f>""&amp;"机关事业单位基本养老保险缴费支出"</f>
        <v>机关事业单位基本养老保险缴费支出</v>
      </c>
      <c r="C11" s="24">
        <v>533070.72</v>
      </c>
      <c r="D11" s="24">
        <v>533070.72</v>
      </c>
      <c r="E11" s="24">
        <v>533070.72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3" t="s">
        <v>88</v>
      </c>
      <c r="B12" s="174" t="str">
        <f>""&amp;"抚恤"</f>
        <v>抚恤</v>
      </c>
      <c r="C12" s="24">
        <v>18000</v>
      </c>
      <c r="D12" s="24">
        <v>18000</v>
      </c>
      <c r="E12" s="24">
        <v>18000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3" t="s">
        <v>89</v>
      </c>
      <c r="B13" s="174" t="str">
        <f>""&amp;"死亡抚恤"</f>
        <v>死亡抚恤</v>
      </c>
      <c r="C13" s="24">
        <v>18000</v>
      </c>
      <c r="D13" s="24">
        <v>18000</v>
      </c>
      <c r="E13" s="24">
        <v>18000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29" t="s">
        <v>90</v>
      </c>
      <c r="B14" s="158" t="s">
        <v>91</v>
      </c>
      <c r="C14" s="24">
        <v>256209.51</v>
      </c>
      <c r="D14" s="24">
        <v>256209.51</v>
      </c>
      <c r="E14" s="24">
        <v>256209.51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3" t="s">
        <v>92</v>
      </c>
      <c r="B15" s="174" t="str">
        <f>""&amp;"行政事业单位医疗"</f>
        <v>行政事业单位医疗</v>
      </c>
      <c r="C15" s="24">
        <v>256209.51</v>
      </c>
      <c r="D15" s="24">
        <v>256209.51</v>
      </c>
      <c r="E15" s="24">
        <v>256209.51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3" t="s">
        <v>93</v>
      </c>
      <c r="B16" s="174" t="str">
        <f>""&amp;"行政单位医疗"</f>
        <v>行政单位医疗</v>
      </c>
      <c r="C16" s="24">
        <v>187428.92</v>
      </c>
      <c r="D16" s="24">
        <v>187428.92</v>
      </c>
      <c r="E16" s="24">
        <v>187428.92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3" t="s">
        <v>94</v>
      </c>
      <c r="B17" s="174" t="str">
        <f>""&amp;"事业单位医疗"</f>
        <v>事业单位医疗</v>
      </c>
      <c r="C17" s="24">
        <v>49121.21</v>
      </c>
      <c r="D17" s="24">
        <v>49121.21</v>
      </c>
      <c r="E17" s="24">
        <v>49121.21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3" t="s">
        <v>95</v>
      </c>
      <c r="B18" s="174" t="str">
        <f>""&amp;"其他行政事业单位医疗支出"</f>
        <v>其他行政事业单位医疗支出</v>
      </c>
      <c r="C18" s="24">
        <v>19659.38</v>
      </c>
      <c r="D18" s="24">
        <v>19659.38</v>
      </c>
      <c r="E18" s="24">
        <v>19659.38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29" t="s">
        <v>96</v>
      </c>
      <c r="B19" s="158" t="s">
        <v>97</v>
      </c>
      <c r="C19" s="24">
        <v>10554176.56</v>
      </c>
      <c r="D19" s="24">
        <v>9513095.95</v>
      </c>
      <c r="E19" s="24">
        <v>4335195.95</v>
      </c>
      <c r="F19" s="24">
        <v>5177900</v>
      </c>
      <c r="G19" s="24"/>
      <c r="H19" s="24"/>
      <c r="I19" s="24"/>
      <c r="J19" s="24">
        <v>1041080.61</v>
      </c>
      <c r="K19" s="24"/>
      <c r="L19" s="24"/>
      <c r="M19" s="24"/>
      <c r="N19" s="24"/>
      <c r="O19" s="24">
        <v>1041080.61</v>
      </c>
    </row>
    <row r="20" ht="18.75" customHeight="1" spans="1:15">
      <c r="A20" s="173" t="s">
        <v>98</v>
      </c>
      <c r="B20" s="174" t="str">
        <f>""&amp;"农业农村"</f>
        <v>农业农村</v>
      </c>
      <c r="C20" s="24">
        <v>7161431.06</v>
      </c>
      <c r="D20" s="24">
        <v>6250195.95</v>
      </c>
      <c r="E20" s="24">
        <v>4335195.95</v>
      </c>
      <c r="F20" s="24">
        <v>1915000</v>
      </c>
      <c r="G20" s="24"/>
      <c r="H20" s="24"/>
      <c r="I20" s="24"/>
      <c r="J20" s="24">
        <v>911235.11</v>
      </c>
      <c r="K20" s="24"/>
      <c r="L20" s="24"/>
      <c r="M20" s="24"/>
      <c r="N20" s="24"/>
      <c r="O20" s="24">
        <v>911235.11</v>
      </c>
    </row>
    <row r="21" ht="18.75" customHeight="1" spans="1:15">
      <c r="A21" s="173" t="s">
        <v>99</v>
      </c>
      <c r="B21" s="174" t="str">
        <f>""&amp;"行政运行"</f>
        <v>行政运行</v>
      </c>
      <c r="C21" s="24">
        <v>4335195.95</v>
      </c>
      <c r="D21" s="24">
        <v>4335195.95</v>
      </c>
      <c r="E21" s="24">
        <v>4335195.95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3" t="s">
        <v>100</v>
      </c>
      <c r="B22" s="174" t="str">
        <f>""&amp;"执法监管"</f>
        <v>执法监管</v>
      </c>
      <c r="C22" s="24">
        <v>250000</v>
      </c>
      <c r="D22" s="24">
        <v>250000</v>
      </c>
      <c r="E22" s="24"/>
      <c r="F22" s="24">
        <v>250000</v>
      </c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3" t="s">
        <v>101</v>
      </c>
      <c r="B23" s="174" t="str">
        <f>""&amp;"耕地建设与利用"</f>
        <v>耕地建设与利用</v>
      </c>
      <c r="C23" s="24">
        <v>960000</v>
      </c>
      <c r="D23" s="24">
        <v>960000</v>
      </c>
      <c r="E23" s="24"/>
      <c r="F23" s="24">
        <v>960000</v>
      </c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3" t="s">
        <v>102</v>
      </c>
      <c r="B24" s="174" t="str">
        <f>""&amp;"其他农业农村支出"</f>
        <v>其他农业农村支出</v>
      </c>
      <c r="C24" s="24">
        <v>1616235.11</v>
      </c>
      <c r="D24" s="24">
        <v>705000</v>
      </c>
      <c r="E24" s="24"/>
      <c r="F24" s="24">
        <v>705000</v>
      </c>
      <c r="G24" s="24"/>
      <c r="H24" s="24"/>
      <c r="I24" s="24"/>
      <c r="J24" s="24">
        <v>911235.11</v>
      </c>
      <c r="K24" s="24"/>
      <c r="L24" s="24"/>
      <c r="M24" s="24"/>
      <c r="N24" s="24"/>
      <c r="O24" s="24">
        <v>911235.11</v>
      </c>
    </row>
    <row r="25" ht="18.75" customHeight="1" spans="1:15">
      <c r="A25" s="173" t="s">
        <v>103</v>
      </c>
      <c r="B25" s="174" t="str">
        <f>""&amp;"巩固脱贫攻坚成果衔接乡村振兴"</f>
        <v>巩固脱贫攻坚成果衔接乡村振兴</v>
      </c>
      <c r="C25" s="24">
        <v>1974345.5</v>
      </c>
      <c r="D25" s="24">
        <v>1844500</v>
      </c>
      <c r="E25" s="24"/>
      <c r="F25" s="24">
        <v>1844500</v>
      </c>
      <c r="G25" s="24"/>
      <c r="H25" s="24"/>
      <c r="I25" s="24"/>
      <c r="J25" s="24">
        <v>129845.5</v>
      </c>
      <c r="K25" s="24"/>
      <c r="L25" s="24"/>
      <c r="M25" s="24"/>
      <c r="N25" s="24"/>
      <c r="O25" s="24">
        <v>129845.5</v>
      </c>
    </row>
    <row r="26" ht="18.75" customHeight="1" spans="1:15">
      <c r="A26" s="173" t="s">
        <v>104</v>
      </c>
      <c r="B26" s="174" t="str">
        <f>""&amp;"其他巩固脱贫攻坚成果衔接乡村振兴支出"</f>
        <v>其他巩固脱贫攻坚成果衔接乡村振兴支出</v>
      </c>
      <c r="C26" s="24">
        <v>1974345.5</v>
      </c>
      <c r="D26" s="24">
        <v>1844500</v>
      </c>
      <c r="E26" s="24"/>
      <c r="F26" s="24">
        <v>1844500</v>
      </c>
      <c r="G26" s="24"/>
      <c r="H26" s="24"/>
      <c r="I26" s="24"/>
      <c r="J26" s="24">
        <v>129845.5</v>
      </c>
      <c r="K26" s="24"/>
      <c r="L26" s="24"/>
      <c r="M26" s="24"/>
      <c r="N26" s="24"/>
      <c r="O26" s="24">
        <v>129845.5</v>
      </c>
    </row>
    <row r="27" ht="18.75" customHeight="1" spans="1:15">
      <c r="A27" s="173" t="s">
        <v>105</v>
      </c>
      <c r="B27" s="174" t="str">
        <f>""&amp;"普惠金融发展支出"</f>
        <v>普惠金融发展支出</v>
      </c>
      <c r="C27" s="24">
        <v>1418400</v>
      </c>
      <c r="D27" s="24">
        <v>1418400</v>
      </c>
      <c r="E27" s="24"/>
      <c r="F27" s="24">
        <v>1418400</v>
      </c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3" t="s">
        <v>106</v>
      </c>
      <c r="B28" s="174" t="str">
        <f>""&amp;"农业保险保费补贴"</f>
        <v>农业保险保费补贴</v>
      </c>
      <c r="C28" s="24">
        <v>1418400</v>
      </c>
      <c r="D28" s="24">
        <v>1418400</v>
      </c>
      <c r="E28" s="24"/>
      <c r="F28" s="24">
        <v>1418400</v>
      </c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29" t="s">
        <v>107</v>
      </c>
      <c r="B29" s="158" t="s">
        <v>108</v>
      </c>
      <c r="C29" s="24">
        <v>399803.04</v>
      </c>
      <c r="D29" s="24">
        <v>399803.04</v>
      </c>
      <c r="E29" s="24">
        <v>399803.04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3" t="s">
        <v>109</v>
      </c>
      <c r="B30" s="174" t="str">
        <f>""&amp;"住房改革支出"</f>
        <v>住房改革支出</v>
      </c>
      <c r="C30" s="24">
        <v>399803.04</v>
      </c>
      <c r="D30" s="24">
        <v>399803.04</v>
      </c>
      <c r="E30" s="24">
        <v>399803.04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73" t="s">
        <v>110</v>
      </c>
      <c r="B31" s="174" t="str">
        <f>""&amp;"住房公积金"</f>
        <v>住房公积金</v>
      </c>
      <c r="C31" s="24">
        <v>399803.04</v>
      </c>
      <c r="D31" s="24">
        <v>399803.04</v>
      </c>
      <c r="E31" s="24">
        <v>399803.04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5" t="s">
        <v>111</v>
      </c>
      <c r="B32" s="176" t="s">
        <v>111</v>
      </c>
      <c r="C32" s="24">
        <v>12298748.83</v>
      </c>
      <c r="D32" s="24">
        <v>11257668.22</v>
      </c>
      <c r="E32" s="24">
        <v>6079768.22</v>
      </c>
      <c r="F32" s="24">
        <v>5177900</v>
      </c>
      <c r="G32" s="24"/>
      <c r="H32" s="24"/>
      <c r="I32" s="24"/>
      <c r="J32" s="24">
        <v>1041080.61</v>
      </c>
      <c r="K32" s="24"/>
      <c r="L32" s="24"/>
      <c r="M32" s="24"/>
      <c r="N32" s="24"/>
      <c r="O32" s="24">
        <v>1041080.61</v>
      </c>
    </row>
  </sheetData>
  <mergeCells count="11">
    <mergeCell ref="A3:O3"/>
    <mergeCell ref="A4:L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pane ySplit="1" topLeftCell="A18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571428571429" customWidth="1"/>
    <col min="3" max="3" width="35.8571428571429" customWidth="1"/>
    <col min="4" max="4" width="29.857142857142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112</v>
      </c>
    </row>
    <row r="3" ht="36" customHeight="1" spans="1:4">
      <c r="A3" s="6" t="str">
        <f>"2025"&amp;"年部门财政拨款收支预算总表"</f>
        <v>2025年部门财政拨款收支预算总表</v>
      </c>
      <c r="B3" s="156"/>
      <c r="C3" s="156"/>
      <c r="D3" s="156"/>
    </row>
    <row r="4" ht="18.75" customHeight="1" spans="1:4">
      <c r="A4" s="8" t="str">
        <f>"单位名称："&amp;"耿马傣族佤族自治县农业农村局"</f>
        <v>单位名称：耿马傣族佤族自治县农业农村局</v>
      </c>
      <c r="B4" s="157"/>
      <c r="C4" s="157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105" t="str">
        <f t="shared" ref="B6:D6" si="0">"2025"&amp;"年预算数"</f>
        <v>2025年预算数</v>
      </c>
      <c r="C6" s="31" t="s">
        <v>113</v>
      </c>
      <c r="D6" s="105" t="str">
        <f t="shared" si="0"/>
        <v>2025年预算数</v>
      </c>
    </row>
    <row r="7" ht="18.75" customHeight="1" spans="1:4">
      <c r="A7" s="33"/>
      <c r="B7" s="19"/>
      <c r="C7" s="33"/>
      <c r="D7" s="19"/>
    </row>
    <row r="8" ht="18.75" customHeight="1" spans="1:4">
      <c r="A8" s="158" t="s">
        <v>114</v>
      </c>
      <c r="B8" s="24">
        <v>11257668.22</v>
      </c>
      <c r="C8" s="23" t="s">
        <v>115</v>
      </c>
      <c r="D8" s="24">
        <v>11257668.22</v>
      </c>
    </row>
    <row r="9" ht="18.75" customHeight="1" spans="1:4">
      <c r="A9" s="159" t="s">
        <v>116</v>
      </c>
      <c r="B9" s="24">
        <v>11257668.22</v>
      </c>
      <c r="C9" s="23" t="s">
        <v>117</v>
      </c>
      <c r="D9" s="24"/>
    </row>
    <row r="10" ht="18.75" customHeight="1" spans="1:4">
      <c r="A10" s="159" t="s">
        <v>118</v>
      </c>
      <c r="B10" s="24"/>
      <c r="C10" s="23" t="s">
        <v>119</v>
      </c>
      <c r="D10" s="24"/>
    </row>
    <row r="11" ht="18.75" customHeight="1" spans="1:4">
      <c r="A11" s="159" t="s">
        <v>120</v>
      </c>
      <c r="B11" s="24"/>
      <c r="C11" s="23" t="s">
        <v>121</v>
      </c>
      <c r="D11" s="24"/>
    </row>
    <row r="12" ht="18.75" customHeight="1" spans="1:4">
      <c r="A12" s="160" t="s">
        <v>122</v>
      </c>
      <c r="B12" s="24"/>
      <c r="C12" s="161" t="s">
        <v>123</v>
      </c>
      <c r="D12" s="24"/>
    </row>
    <row r="13" ht="18.75" customHeight="1" spans="1:4">
      <c r="A13" s="162" t="s">
        <v>116</v>
      </c>
      <c r="B13" s="24"/>
      <c r="C13" s="163" t="s">
        <v>124</v>
      </c>
      <c r="D13" s="24"/>
    </row>
    <row r="14" ht="18.75" customHeight="1" spans="1:4">
      <c r="A14" s="162" t="s">
        <v>118</v>
      </c>
      <c r="B14" s="24"/>
      <c r="C14" s="163" t="s">
        <v>125</v>
      </c>
      <c r="D14" s="24"/>
    </row>
    <row r="15" ht="18.75" customHeight="1" spans="1:4">
      <c r="A15" s="162" t="s">
        <v>120</v>
      </c>
      <c r="B15" s="24"/>
      <c r="C15" s="163" t="s">
        <v>126</v>
      </c>
      <c r="D15" s="24"/>
    </row>
    <row r="16" ht="18.75" customHeight="1" spans="1:4">
      <c r="A16" s="162" t="s">
        <v>26</v>
      </c>
      <c r="B16" s="24"/>
      <c r="C16" s="163" t="s">
        <v>127</v>
      </c>
      <c r="D16" s="24">
        <v>1088559.72</v>
      </c>
    </row>
    <row r="17" ht="18.75" customHeight="1" spans="1:4">
      <c r="A17" s="162" t="s">
        <v>26</v>
      </c>
      <c r="B17" s="24" t="s">
        <v>26</v>
      </c>
      <c r="C17" s="163" t="s">
        <v>128</v>
      </c>
      <c r="D17" s="24">
        <v>256209.51</v>
      </c>
    </row>
    <row r="18" ht="18.75" customHeight="1" spans="1:4">
      <c r="A18" s="164" t="s">
        <v>26</v>
      </c>
      <c r="B18" s="24" t="s">
        <v>26</v>
      </c>
      <c r="C18" s="163" t="s">
        <v>129</v>
      </c>
      <c r="D18" s="24"/>
    </row>
    <row r="19" ht="18.75" customHeight="1" spans="1:4">
      <c r="A19" s="164" t="s">
        <v>26</v>
      </c>
      <c r="B19" s="24" t="s">
        <v>26</v>
      </c>
      <c r="C19" s="163" t="s">
        <v>130</v>
      </c>
      <c r="D19" s="24"/>
    </row>
    <row r="20" ht="18.75" customHeight="1" spans="1:4">
      <c r="A20" s="165" t="s">
        <v>26</v>
      </c>
      <c r="B20" s="24" t="s">
        <v>26</v>
      </c>
      <c r="C20" s="163" t="s">
        <v>131</v>
      </c>
      <c r="D20" s="24">
        <v>9513095.95</v>
      </c>
    </row>
    <row r="21" ht="18.75" customHeight="1" spans="1:4">
      <c r="A21" s="165" t="s">
        <v>26</v>
      </c>
      <c r="B21" s="24" t="s">
        <v>26</v>
      </c>
      <c r="C21" s="163" t="s">
        <v>132</v>
      </c>
      <c r="D21" s="24"/>
    </row>
    <row r="22" ht="18.75" customHeight="1" spans="1:4">
      <c r="A22" s="165" t="s">
        <v>26</v>
      </c>
      <c r="B22" s="24" t="s">
        <v>26</v>
      </c>
      <c r="C22" s="163" t="s">
        <v>133</v>
      </c>
      <c r="D22" s="24"/>
    </row>
    <row r="23" ht="18.75" customHeight="1" spans="1:4">
      <c r="A23" s="165" t="s">
        <v>26</v>
      </c>
      <c r="B23" s="24" t="s">
        <v>26</v>
      </c>
      <c r="C23" s="163" t="s">
        <v>134</v>
      </c>
      <c r="D23" s="24"/>
    </row>
    <row r="24" ht="18.75" customHeight="1" spans="1:4">
      <c r="A24" s="165" t="s">
        <v>26</v>
      </c>
      <c r="B24" s="24" t="s">
        <v>26</v>
      </c>
      <c r="C24" s="163" t="s">
        <v>135</v>
      </c>
      <c r="D24" s="24"/>
    </row>
    <row r="25" ht="18.75" customHeight="1" spans="1:4">
      <c r="A25" s="165" t="s">
        <v>26</v>
      </c>
      <c r="B25" s="24" t="s">
        <v>26</v>
      </c>
      <c r="C25" s="163" t="s">
        <v>136</v>
      </c>
      <c r="D25" s="24"/>
    </row>
    <row r="26" ht="18.75" customHeight="1" spans="1:4">
      <c r="A26" s="165" t="s">
        <v>26</v>
      </c>
      <c r="B26" s="24" t="s">
        <v>26</v>
      </c>
      <c r="C26" s="163" t="s">
        <v>137</v>
      </c>
      <c r="D26" s="24"/>
    </row>
    <row r="27" ht="18.75" customHeight="1" spans="1:4">
      <c r="A27" s="165" t="s">
        <v>26</v>
      </c>
      <c r="B27" s="24" t="s">
        <v>26</v>
      </c>
      <c r="C27" s="163" t="s">
        <v>138</v>
      </c>
      <c r="D27" s="24">
        <v>399803.04</v>
      </c>
    </row>
    <row r="28" ht="18.75" customHeight="1" spans="1:4">
      <c r="A28" s="165" t="s">
        <v>26</v>
      </c>
      <c r="B28" s="24" t="s">
        <v>26</v>
      </c>
      <c r="C28" s="163" t="s">
        <v>139</v>
      </c>
      <c r="D28" s="24"/>
    </row>
    <row r="29" ht="18.75" customHeight="1" spans="1:4">
      <c r="A29" s="165" t="s">
        <v>26</v>
      </c>
      <c r="B29" s="24" t="s">
        <v>26</v>
      </c>
      <c r="C29" s="163" t="s">
        <v>140</v>
      </c>
      <c r="D29" s="24"/>
    </row>
    <row r="30" ht="18.75" customHeight="1" spans="1:4">
      <c r="A30" s="165" t="s">
        <v>26</v>
      </c>
      <c r="B30" s="24" t="s">
        <v>26</v>
      </c>
      <c r="C30" s="163" t="s">
        <v>141</v>
      </c>
      <c r="D30" s="24"/>
    </row>
    <row r="31" ht="18.75" customHeight="1" spans="1:4">
      <c r="A31" s="165" t="s">
        <v>26</v>
      </c>
      <c r="B31" s="24" t="s">
        <v>26</v>
      </c>
      <c r="C31" s="163" t="s">
        <v>142</v>
      </c>
      <c r="D31" s="24"/>
    </row>
    <row r="32" ht="18.75" customHeight="1" spans="1:4">
      <c r="A32" s="166" t="s">
        <v>26</v>
      </c>
      <c r="B32" s="24" t="s">
        <v>26</v>
      </c>
      <c r="C32" s="163" t="s">
        <v>143</v>
      </c>
      <c r="D32" s="24"/>
    </row>
    <row r="33" ht="18.75" customHeight="1" spans="1:4">
      <c r="A33" s="166" t="s">
        <v>26</v>
      </c>
      <c r="B33" s="24" t="s">
        <v>26</v>
      </c>
      <c r="C33" s="163" t="s">
        <v>144</v>
      </c>
      <c r="D33" s="24"/>
    </row>
    <row r="34" ht="18.75" customHeight="1" spans="1:4">
      <c r="A34" s="166" t="s">
        <v>26</v>
      </c>
      <c r="B34" s="24" t="s">
        <v>26</v>
      </c>
      <c r="C34" s="163" t="s">
        <v>145</v>
      </c>
      <c r="D34" s="24"/>
    </row>
    <row r="35" ht="18.75" customHeight="1" spans="1:4">
      <c r="A35" s="166" t="s">
        <v>26</v>
      </c>
      <c r="B35" s="24" t="s">
        <v>26</v>
      </c>
      <c r="C35" s="163" t="s">
        <v>146</v>
      </c>
      <c r="D35" s="24"/>
    </row>
    <row r="36" ht="18.75" customHeight="1" spans="1:4">
      <c r="A36" s="55" t="s">
        <v>147</v>
      </c>
      <c r="B36" s="167">
        <v>11257668.22</v>
      </c>
      <c r="C36" s="168" t="s">
        <v>51</v>
      </c>
      <c r="D36" s="167">
        <v>11257668.22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2"/>
  <sheetViews>
    <sheetView showZeros="0" workbookViewId="0">
      <pane ySplit="1" topLeftCell="A12" activePane="bottomLeft" state="frozen"/>
      <selection/>
      <selection pane="bottomLeft" activeCell="B26" sqref="B26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285714285714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6"/>
      <c r="F2" s="57"/>
      <c r="G2" s="40" t="s">
        <v>148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47"/>
      <c r="C3" s="147"/>
      <c r="D3" s="147"/>
      <c r="E3" s="147"/>
      <c r="F3" s="147"/>
      <c r="G3" s="147"/>
    </row>
    <row r="4" ht="18" customHeight="1" spans="1:7">
      <c r="A4" s="148" t="str">
        <f>"单位名称："&amp;"耿马傣族佤族自治县农业农村局"</f>
        <v>单位名称：耿马傣族佤族自治县农业农村局</v>
      </c>
      <c r="B4" s="29"/>
      <c r="C4" s="30"/>
      <c r="D4" s="30"/>
      <c r="E4" s="30"/>
      <c r="F4" s="100"/>
      <c r="G4" s="40" t="s">
        <v>1</v>
      </c>
    </row>
    <row r="5" ht="20.25" customHeight="1" spans="1:7">
      <c r="A5" s="149" t="s">
        <v>149</v>
      </c>
      <c r="B5" s="150"/>
      <c r="C5" s="105" t="s">
        <v>55</v>
      </c>
      <c r="D5" s="127" t="s">
        <v>74</v>
      </c>
      <c r="E5" s="14"/>
      <c r="F5" s="15"/>
      <c r="G5" s="120" t="s">
        <v>75</v>
      </c>
    </row>
    <row r="6" ht="20.25" customHeight="1" spans="1:7">
      <c r="A6" s="151" t="s">
        <v>72</v>
      </c>
      <c r="B6" s="151" t="s">
        <v>73</v>
      </c>
      <c r="C6" s="33"/>
      <c r="D6" s="66" t="s">
        <v>57</v>
      </c>
      <c r="E6" s="66" t="s">
        <v>150</v>
      </c>
      <c r="F6" s="66" t="s">
        <v>151</v>
      </c>
      <c r="G6" s="94"/>
    </row>
    <row r="7" ht="19.5" customHeight="1" spans="1:7">
      <c r="A7" s="151" t="s">
        <v>152</v>
      </c>
      <c r="B7" s="151" t="s">
        <v>153</v>
      </c>
      <c r="C7" s="151" t="s">
        <v>154</v>
      </c>
      <c r="D7" s="66">
        <v>4</v>
      </c>
      <c r="E7" s="152" t="s">
        <v>155</v>
      </c>
      <c r="F7" s="152" t="s">
        <v>156</v>
      </c>
      <c r="G7" s="151" t="s">
        <v>157</v>
      </c>
    </row>
    <row r="8" ht="18" customHeight="1" spans="1:7">
      <c r="A8" s="34" t="s">
        <v>83</v>
      </c>
      <c r="B8" s="34" t="s">
        <v>84</v>
      </c>
      <c r="C8" s="24">
        <v>1088559.72</v>
      </c>
      <c r="D8" s="24">
        <v>1088559.72</v>
      </c>
      <c r="E8" s="24">
        <v>1088559.72</v>
      </c>
      <c r="F8" s="24"/>
      <c r="G8" s="24"/>
    </row>
    <row r="9" ht="18" customHeight="1" spans="1:7">
      <c r="A9" s="116" t="s">
        <v>85</v>
      </c>
      <c r="B9" s="116" t="s">
        <v>158</v>
      </c>
      <c r="C9" s="24">
        <v>1070559.72</v>
      </c>
      <c r="D9" s="24">
        <v>1070559.72</v>
      </c>
      <c r="E9" s="24">
        <v>1070559.72</v>
      </c>
      <c r="F9" s="24"/>
      <c r="G9" s="24"/>
    </row>
    <row r="10" ht="18" customHeight="1" spans="1:7">
      <c r="A10" s="153" t="s">
        <v>86</v>
      </c>
      <c r="B10" s="153" t="s">
        <v>159</v>
      </c>
      <c r="C10" s="24">
        <v>537489</v>
      </c>
      <c r="D10" s="24">
        <v>537489</v>
      </c>
      <c r="E10" s="24">
        <v>537489</v>
      </c>
      <c r="F10" s="24"/>
      <c r="G10" s="24"/>
    </row>
    <row r="11" ht="18" customHeight="1" spans="1:7">
      <c r="A11" s="153" t="s">
        <v>87</v>
      </c>
      <c r="B11" s="153" t="s">
        <v>160</v>
      </c>
      <c r="C11" s="24">
        <v>533070.72</v>
      </c>
      <c r="D11" s="24">
        <v>533070.72</v>
      </c>
      <c r="E11" s="24">
        <v>533070.72</v>
      </c>
      <c r="F11" s="24"/>
      <c r="G11" s="24"/>
    </row>
    <row r="12" ht="18" customHeight="1" spans="1:7">
      <c r="A12" s="116" t="s">
        <v>88</v>
      </c>
      <c r="B12" s="116" t="s">
        <v>161</v>
      </c>
      <c r="C12" s="24">
        <v>18000</v>
      </c>
      <c r="D12" s="24">
        <v>18000</v>
      </c>
      <c r="E12" s="24">
        <v>18000</v>
      </c>
      <c r="F12" s="24"/>
      <c r="G12" s="24"/>
    </row>
    <row r="13" ht="18" customHeight="1" spans="1:7">
      <c r="A13" s="153" t="s">
        <v>89</v>
      </c>
      <c r="B13" s="153" t="s">
        <v>162</v>
      </c>
      <c r="C13" s="24">
        <v>18000</v>
      </c>
      <c r="D13" s="24">
        <v>18000</v>
      </c>
      <c r="E13" s="24">
        <v>18000</v>
      </c>
      <c r="F13" s="24"/>
      <c r="G13" s="24"/>
    </row>
    <row r="14" ht="18" customHeight="1" spans="1:7">
      <c r="A14" s="34" t="s">
        <v>90</v>
      </c>
      <c r="B14" s="34" t="s">
        <v>91</v>
      </c>
      <c r="C14" s="24">
        <v>256209.51</v>
      </c>
      <c r="D14" s="24">
        <v>256209.51</v>
      </c>
      <c r="E14" s="24">
        <v>256209.51</v>
      </c>
      <c r="F14" s="24"/>
      <c r="G14" s="24"/>
    </row>
    <row r="15" ht="18" customHeight="1" spans="1:7">
      <c r="A15" s="116" t="s">
        <v>92</v>
      </c>
      <c r="B15" s="116" t="s">
        <v>163</v>
      </c>
      <c r="C15" s="24">
        <v>256209.51</v>
      </c>
      <c r="D15" s="24">
        <v>256209.51</v>
      </c>
      <c r="E15" s="24">
        <v>256209.51</v>
      </c>
      <c r="F15" s="24"/>
      <c r="G15" s="24"/>
    </row>
    <row r="16" ht="18" customHeight="1" spans="1:7">
      <c r="A16" s="153" t="s">
        <v>93</v>
      </c>
      <c r="B16" s="153" t="s">
        <v>164</v>
      </c>
      <c r="C16" s="24">
        <v>187428.92</v>
      </c>
      <c r="D16" s="24">
        <v>187428.92</v>
      </c>
      <c r="E16" s="24">
        <v>187428.92</v>
      </c>
      <c r="F16" s="24"/>
      <c r="G16" s="24"/>
    </row>
    <row r="17" ht="18" customHeight="1" spans="1:7">
      <c r="A17" s="153" t="s">
        <v>94</v>
      </c>
      <c r="B17" s="153" t="s">
        <v>165</v>
      </c>
      <c r="C17" s="24">
        <v>49121.21</v>
      </c>
      <c r="D17" s="24">
        <v>49121.21</v>
      </c>
      <c r="E17" s="24">
        <v>49121.21</v>
      </c>
      <c r="F17" s="24"/>
      <c r="G17" s="24"/>
    </row>
    <row r="18" ht="18" customHeight="1" spans="1:7">
      <c r="A18" s="153" t="s">
        <v>95</v>
      </c>
      <c r="B18" s="153" t="s">
        <v>166</v>
      </c>
      <c r="C18" s="24">
        <v>19659.38</v>
      </c>
      <c r="D18" s="24">
        <v>19659.38</v>
      </c>
      <c r="E18" s="24">
        <v>19659.38</v>
      </c>
      <c r="F18" s="24"/>
      <c r="G18" s="24"/>
    </row>
    <row r="19" ht="18" customHeight="1" spans="1:7">
      <c r="A19" s="34" t="s">
        <v>96</v>
      </c>
      <c r="B19" s="34" t="s">
        <v>97</v>
      </c>
      <c r="C19" s="24">
        <v>9513095.95</v>
      </c>
      <c r="D19" s="24">
        <v>4335195.95</v>
      </c>
      <c r="E19" s="24">
        <v>3845157.59</v>
      </c>
      <c r="F19" s="24">
        <v>490038.36</v>
      </c>
      <c r="G19" s="24">
        <v>5177900</v>
      </c>
    </row>
    <row r="20" ht="18" customHeight="1" spans="1:7">
      <c r="A20" s="116" t="s">
        <v>98</v>
      </c>
      <c r="B20" s="116" t="s">
        <v>167</v>
      </c>
      <c r="C20" s="24">
        <v>6250195.95</v>
      </c>
      <c r="D20" s="24">
        <v>4335195.95</v>
      </c>
      <c r="E20" s="24">
        <v>3845157.59</v>
      </c>
      <c r="F20" s="24">
        <v>490038.36</v>
      </c>
      <c r="G20" s="24">
        <v>1915000</v>
      </c>
    </row>
    <row r="21" ht="18" customHeight="1" spans="1:7">
      <c r="A21" s="153" t="s">
        <v>99</v>
      </c>
      <c r="B21" s="153" t="s">
        <v>168</v>
      </c>
      <c r="C21" s="24">
        <v>4335195.95</v>
      </c>
      <c r="D21" s="24">
        <v>4335195.95</v>
      </c>
      <c r="E21" s="24">
        <v>3845157.59</v>
      </c>
      <c r="F21" s="24">
        <v>490038.36</v>
      </c>
      <c r="G21" s="24"/>
    </row>
    <row r="22" ht="18" customHeight="1" spans="1:7">
      <c r="A22" s="153" t="s">
        <v>100</v>
      </c>
      <c r="B22" s="153" t="s">
        <v>169</v>
      </c>
      <c r="C22" s="24">
        <v>250000</v>
      </c>
      <c r="D22" s="24"/>
      <c r="E22" s="24"/>
      <c r="F22" s="24"/>
      <c r="G22" s="24">
        <v>250000</v>
      </c>
    </row>
    <row r="23" ht="18" customHeight="1" spans="1:7">
      <c r="A23" s="153" t="s">
        <v>101</v>
      </c>
      <c r="B23" s="153" t="s">
        <v>170</v>
      </c>
      <c r="C23" s="24">
        <v>960000</v>
      </c>
      <c r="D23" s="24"/>
      <c r="E23" s="24"/>
      <c r="F23" s="24"/>
      <c r="G23" s="24">
        <v>960000</v>
      </c>
    </row>
    <row r="24" ht="18" customHeight="1" spans="1:7">
      <c r="A24" s="153" t="s">
        <v>102</v>
      </c>
      <c r="B24" s="153" t="s">
        <v>171</v>
      </c>
      <c r="C24" s="24">
        <v>705000</v>
      </c>
      <c r="D24" s="24"/>
      <c r="E24" s="24"/>
      <c r="F24" s="24"/>
      <c r="G24" s="24">
        <v>705000</v>
      </c>
    </row>
    <row r="25" ht="18" customHeight="1" spans="1:7">
      <c r="A25" s="116" t="s">
        <v>103</v>
      </c>
      <c r="B25" s="116" t="s">
        <v>172</v>
      </c>
      <c r="C25" s="24">
        <v>1844500</v>
      </c>
      <c r="D25" s="24"/>
      <c r="E25" s="24"/>
      <c r="F25" s="24"/>
      <c r="G25" s="24">
        <v>1844500</v>
      </c>
    </row>
    <row r="26" ht="18" customHeight="1" spans="1:7">
      <c r="A26" s="153" t="s">
        <v>104</v>
      </c>
      <c r="B26" s="153" t="s">
        <v>173</v>
      </c>
      <c r="C26" s="24">
        <v>1844500</v>
      </c>
      <c r="D26" s="24"/>
      <c r="E26" s="24"/>
      <c r="F26" s="24"/>
      <c r="G26" s="24">
        <v>1844500</v>
      </c>
    </row>
    <row r="27" ht="18" customHeight="1" spans="1:7">
      <c r="A27" s="116" t="s">
        <v>105</v>
      </c>
      <c r="B27" s="116" t="s">
        <v>174</v>
      </c>
      <c r="C27" s="24">
        <v>1418400</v>
      </c>
      <c r="D27" s="24"/>
      <c r="E27" s="24"/>
      <c r="F27" s="24"/>
      <c r="G27" s="24">
        <v>1418400</v>
      </c>
    </row>
    <row r="28" ht="18" customHeight="1" spans="1:7">
      <c r="A28" s="153" t="s">
        <v>106</v>
      </c>
      <c r="B28" s="153" t="s">
        <v>175</v>
      </c>
      <c r="C28" s="24">
        <v>1418400</v>
      </c>
      <c r="D28" s="24"/>
      <c r="E28" s="24"/>
      <c r="F28" s="24"/>
      <c r="G28" s="24">
        <v>1418400</v>
      </c>
    </row>
    <row r="29" ht="18" customHeight="1" spans="1:7">
      <c r="A29" s="34" t="s">
        <v>107</v>
      </c>
      <c r="B29" s="34" t="s">
        <v>108</v>
      </c>
      <c r="C29" s="24">
        <v>399803.04</v>
      </c>
      <c r="D29" s="24">
        <v>399803.04</v>
      </c>
      <c r="E29" s="24">
        <v>399803.04</v>
      </c>
      <c r="F29" s="24"/>
      <c r="G29" s="24"/>
    </row>
    <row r="30" ht="18" customHeight="1" spans="1:7">
      <c r="A30" s="116" t="s">
        <v>109</v>
      </c>
      <c r="B30" s="116" t="s">
        <v>176</v>
      </c>
      <c r="C30" s="24">
        <v>399803.04</v>
      </c>
      <c r="D30" s="24">
        <v>399803.04</v>
      </c>
      <c r="E30" s="24">
        <v>399803.04</v>
      </c>
      <c r="F30" s="24"/>
      <c r="G30" s="24"/>
    </row>
    <row r="31" ht="18" customHeight="1" spans="1:7">
      <c r="A31" s="153" t="s">
        <v>110</v>
      </c>
      <c r="B31" s="153" t="s">
        <v>177</v>
      </c>
      <c r="C31" s="24">
        <v>399803.04</v>
      </c>
      <c r="D31" s="24">
        <v>399803.04</v>
      </c>
      <c r="E31" s="24">
        <v>399803.04</v>
      </c>
      <c r="F31" s="24"/>
      <c r="G31" s="24"/>
    </row>
    <row r="32" ht="18" customHeight="1" spans="1:7">
      <c r="A32" s="154" t="s">
        <v>111</v>
      </c>
      <c r="B32" s="155" t="s">
        <v>111</v>
      </c>
      <c r="C32" s="24">
        <v>11257668.22</v>
      </c>
      <c r="D32" s="24">
        <v>6079768.22</v>
      </c>
      <c r="E32" s="24">
        <v>5589729.86</v>
      </c>
      <c r="F32" s="24">
        <v>490038.36</v>
      </c>
      <c r="G32" s="24">
        <v>5177900</v>
      </c>
    </row>
  </sheetData>
  <mergeCells count="7">
    <mergeCell ref="A3:G3"/>
    <mergeCell ref="A4:E4"/>
    <mergeCell ref="A5:B5"/>
    <mergeCell ref="D5:F5"/>
    <mergeCell ref="A32:B32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571428571429" customWidth="1"/>
  </cols>
  <sheetData>
    <row r="1" customHeight="1" spans="1:7">
      <c r="A1" s="135"/>
      <c r="B1" s="135"/>
      <c r="C1" s="135"/>
      <c r="D1" s="135"/>
      <c r="E1" s="135"/>
      <c r="F1" s="135"/>
      <c r="G1" s="135"/>
    </row>
    <row r="2" ht="15" customHeight="1" spans="1:7">
      <c r="A2" s="136"/>
      <c r="B2" s="137"/>
      <c r="C2" s="138"/>
      <c r="D2" s="62"/>
      <c r="G2" s="87" t="s">
        <v>178</v>
      </c>
    </row>
    <row r="3" ht="39" customHeight="1" spans="1:7">
      <c r="A3" s="125" t="str">
        <f>"2025"&amp;"年一般公共预算“三公”经费支出预算表"</f>
        <v>2025年一般公共预算“三公”经费支出预算表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"单位名称："&amp;"耿马傣族佤族自治县农业农村局"</f>
        <v>单位名称：耿马傣族佤族自治县农业农村局</v>
      </c>
      <c r="B4" s="137"/>
      <c r="C4" s="138"/>
      <c r="D4" s="62"/>
      <c r="E4" s="30"/>
      <c r="G4" s="87" t="s">
        <v>179</v>
      </c>
    </row>
    <row r="5" ht="18.75" customHeight="1" spans="1:7">
      <c r="A5" s="11" t="s">
        <v>180</v>
      </c>
      <c r="B5" s="11" t="s">
        <v>181</v>
      </c>
      <c r="C5" s="31" t="s">
        <v>182</v>
      </c>
      <c r="D5" s="13" t="s">
        <v>183</v>
      </c>
      <c r="E5" s="14"/>
      <c r="F5" s="15"/>
      <c r="G5" s="31" t="s">
        <v>184</v>
      </c>
    </row>
    <row r="6" ht="18.75" customHeight="1" spans="1:7">
      <c r="A6" s="18"/>
      <c r="B6" s="139"/>
      <c r="C6" s="33"/>
      <c r="D6" s="66" t="s">
        <v>57</v>
      </c>
      <c r="E6" s="66" t="s">
        <v>185</v>
      </c>
      <c r="F6" s="66" t="s">
        <v>186</v>
      </c>
      <c r="G6" s="33"/>
    </row>
    <row r="7" ht="18.75" customHeight="1" spans="1:7">
      <c r="A7" s="140" t="s">
        <v>55</v>
      </c>
      <c r="B7" s="141">
        <v>1</v>
      </c>
      <c r="C7" s="142">
        <v>2</v>
      </c>
      <c r="D7" s="143">
        <v>3</v>
      </c>
      <c r="E7" s="143">
        <v>4</v>
      </c>
      <c r="F7" s="143">
        <v>5</v>
      </c>
      <c r="G7" s="142">
        <v>6</v>
      </c>
    </row>
    <row r="8" ht="18.75" customHeight="1" spans="1:7">
      <c r="A8" s="140" t="s">
        <v>55</v>
      </c>
      <c r="B8" s="144">
        <v>519000</v>
      </c>
      <c r="C8" s="144"/>
      <c r="D8" s="144">
        <v>349000</v>
      </c>
      <c r="E8" s="144"/>
      <c r="F8" s="144">
        <v>349000</v>
      </c>
      <c r="G8" s="144">
        <v>170000</v>
      </c>
    </row>
    <row r="9" ht="18.75" customHeight="1" spans="1:7">
      <c r="A9" s="145" t="s">
        <v>187</v>
      </c>
      <c r="B9" s="144"/>
      <c r="C9" s="144"/>
      <c r="D9" s="144"/>
      <c r="E9" s="144"/>
      <c r="F9" s="144"/>
      <c r="G9" s="144"/>
    </row>
    <row r="10" ht="18.75" customHeight="1" spans="1:7">
      <c r="A10" s="145" t="s">
        <v>188</v>
      </c>
      <c r="B10" s="144">
        <v>245000</v>
      </c>
      <c r="C10" s="144"/>
      <c r="D10" s="144">
        <v>160000</v>
      </c>
      <c r="E10" s="144"/>
      <c r="F10" s="144">
        <v>160000</v>
      </c>
      <c r="G10" s="144">
        <v>85000</v>
      </c>
    </row>
    <row r="11" ht="18.75" customHeight="1" spans="1:7">
      <c r="A11" s="145" t="s">
        <v>189</v>
      </c>
      <c r="B11" s="144">
        <v>274000</v>
      </c>
      <c r="C11" s="144"/>
      <c r="D11" s="144">
        <v>189000</v>
      </c>
      <c r="E11" s="144"/>
      <c r="F11" s="144">
        <v>189000</v>
      </c>
      <c r="G11" s="144">
        <v>85000</v>
      </c>
    </row>
    <row r="12" ht="18.75" customHeight="1" spans="1:7">
      <c r="A12" s="145" t="s">
        <v>190</v>
      </c>
      <c r="B12" s="144"/>
      <c r="C12" s="144"/>
      <c r="D12" s="144"/>
      <c r="E12" s="144"/>
      <c r="F12" s="144"/>
      <c r="G12" s="144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5"/>
  <sheetViews>
    <sheetView showZeros="0" topLeftCell="B1" workbookViewId="0">
      <pane ySplit="1" topLeftCell="A3" activePane="bottomLeft" state="frozen"/>
      <selection/>
      <selection pane="bottomLeft" activeCell="H40" sqref="H40"/>
    </sheetView>
  </sheetViews>
  <sheetFormatPr defaultColWidth="9.14285714285714" defaultRowHeight="14.25" customHeight="1"/>
  <cols>
    <col min="1" max="1" width="32.8571428571429" customWidth="1"/>
    <col min="2" max="2" width="25.4285714285714" customWidth="1"/>
    <col min="3" max="3" width="26.5714285714286" customWidth="1"/>
    <col min="4" max="4" width="10.1428571428571" customWidth="1"/>
    <col min="5" max="5" width="28.5714285714286" customWidth="1"/>
    <col min="6" max="6" width="10.2857142857143" customWidth="1"/>
    <col min="7" max="7" width="23" customWidth="1"/>
    <col min="8" max="21" width="19.857142857142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3"/>
      <c r="D2" s="124"/>
      <c r="E2" s="124"/>
      <c r="F2" s="124"/>
      <c r="G2" s="124"/>
      <c r="H2" s="67"/>
      <c r="I2" s="67"/>
      <c r="J2" s="67"/>
      <c r="K2" s="67"/>
      <c r="L2" s="67"/>
      <c r="M2" s="67"/>
      <c r="N2" s="30"/>
      <c r="O2" s="30"/>
      <c r="P2" s="30"/>
      <c r="Q2" s="67"/>
      <c r="U2" s="123"/>
      <c r="W2" s="39" t="s">
        <v>191</v>
      </c>
    </row>
    <row r="3" ht="39.75" customHeight="1" spans="1:23">
      <c r="A3" s="125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"单位名称："&amp;"耿马傣族佤族自治县农业农村局"</f>
        <v>单位名称：耿马傣族佤族自治县农业农村局</v>
      </c>
      <c r="B4" s="126"/>
      <c r="C4" s="126"/>
      <c r="D4" s="126"/>
      <c r="E4" s="126"/>
      <c r="F4" s="126"/>
      <c r="G4" s="126"/>
      <c r="H4" s="71"/>
      <c r="I4" s="71"/>
      <c r="J4" s="71"/>
      <c r="K4" s="71"/>
      <c r="L4" s="71"/>
      <c r="M4" s="71"/>
      <c r="N4" s="93"/>
      <c r="O4" s="93"/>
      <c r="P4" s="93"/>
      <c r="Q4" s="71"/>
      <c r="U4" s="123"/>
      <c r="W4" s="39" t="s">
        <v>179</v>
      </c>
    </row>
    <row r="5" ht="18" customHeight="1" spans="1:23">
      <c r="A5" s="11" t="s">
        <v>192</v>
      </c>
      <c r="B5" s="11" t="s">
        <v>193</v>
      </c>
      <c r="C5" s="11" t="s">
        <v>194</v>
      </c>
      <c r="D5" s="11" t="s">
        <v>195</v>
      </c>
      <c r="E5" s="11" t="s">
        <v>196</v>
      </c>
      <c r="F5" s="11" t="s">
        <v>197</v>
      </c>
      <c r="G5" s="11" t="s">
        <v>198</v>
      </c>
      <c r="H5" s="127" t="s">
        <v>199</v>
      </c>
      <c r="I5" s="64" t="s">
        <v>199</v>
      </c>
      <c r="J5" s="64"/>
      <c r="K5" s="64"/>
      <c r="L5" s="64"/>
      <c r="M5" s="64"/>
      <c r="N5" s="14"/>
      <c r="O5" s="14"/>
      <c r="P5" s="14"/>
      <c r="Q5" s="74" t="s">
        <v>61</v>
      </c>
      <c r="R5" s="64" t="s">
        <v>77</v>
      </c>
      <c r="S5" s="64"/>
      <c r="T5" s="64"/>
      <c r="U5" s="64"/>
      <c r="V5" s="64"/>
      <c r="W5" s="132"/>
    </row>
    <row r="6" ht="18" customHeight="1" spans="1:23">
      <c r="A6" s="16"/>
      <c r="B6" s="122"/>
      <c r="C6" s="16"/>
      <c r="D6" s="16"/>
      <c r="E6" s="16"/>
      <c r="F6" s="16"/>
      <c r="G6" s="16"/>
      <c r="H6" s="105" t="s">
        <v>200</v>
      </c>
      <c r="I6" s="127" t="s">
        <v>58</v>
      </c>
      <c r="J6" s="64"/>
      <c r="K6" s="64"/>
      <c r="L6" s="64"/>
      <c r="M6" s="132"/>
      <c r="N6" s="13" t="s">
        <v>201</v>
      </c>
      <c r="O6" s="14"/>
      <c r="P6" s="15"/>
      <c r="Q6" s="11" t="s">
        <v>61</v>
      </c>
      <c r="R6" s="127" t="s">
        <v>77</v>
      </c>
      <c r="S6" s="74" t="s">
        <v>64</v>
      </c>
      <c r="T6" s="64" t="s">
        <v>77</v>
      </c>
      <c r="U6" s="74" t="s">
        <v>66</v>
      </c>
      <c r="V6" s="74" t="s">
        <v>67</v>
      </c>
      <c r="W6" s="134" t="s">
        <v>68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133" t="s">
        <v>202</v>
      </c>
      <c r="J7" s="11" t="s">
        <v>203</v>
      </c>
      <c r="K7" s="11" t="s">
        <v>204</v>
      </c>
      <c r="L7" s="11" t="s">
        <v>205</v>
      </c>
      <c r="M7" s="11" t="s">
        <v>206</v>
      </c>
      <c r="N7" s="11" t="s">
        <v>58</v>
      </c>
      <c r="O7" s="11" t="s">
        <v>59</v>
      </c>
      <c r="P7" s="11" t="s">
        <v>60</v>
      </c>
      <c r="Q7" s="32"/>
      <c r="R7" s="11" t="s">
        <v>57</v>
      </c>
      <c r="S7" s="11" t="s">
        <v>64</v>
      </c>
      <c r="T7" s="11" t="s">
        <v>207</v>
      </c>
      <c r="U7" s="11" t="s">
        <v>66</v>
      </c>
      <c r="V7" s="11" t="s">
        <v>67</v>
      </c>
      <c r="W7" s="11" t="s">
        <v>68</v>
      </c>
    </row>
    <row r="8" ht="37.5" customHeight="1" spans="1:23">
      <c r="A8" s="108"/>
      <c r="B8" s="108"/>
      <c r="C8" s="108"/>
      <c r="D8" s="108"/>
      <c r="E8" s="108"/>
      <c r="F8" s="108"/>
      <c r="G8" s="108"/>
      <c r="H8" s="108"/>
      <c r="I8" s="92"/>
      <c r="J8" s="18" t="s">
        <v>208</v>
      </c>
      <c r="K8" s="18" t="s">
        <v>204</v>
      </c>
      <c r="L8" s="18" t="s">
        <v>205</v>
      </c>
      <c r="M8" s="18" t="s">
        <v>206</v>
      </c>
      <c r="N8" s="18" t="s">
        <v>204</v>
      </c>
      <c r="O8" s="18" t="s">
        <v>205</v>
      </c>
      <c r="P8" s="18" t="s">
        <v>206</v>
      </c>
      <c r="Q8" s="18" t="s">
        <v>61</v>
      </c>
      <c r="R8" s="18" t="s">
        <v>57</v>
      </c>
      <c r="S8" s="18" t="s">
        <v>64</v>
      </c>
      <c r="T8" s="18" t="s">
        <v>207</v>
      </c>
      <c r="U8" s="18" t="s">
        <v>66</v>
      </c>
      <c r="V8" s="18" t="s">
        <v>67</v>
      </c>
      <c r="W8" s="18" t="s">
        <v>68</v>
      </c>
    </row>
    <row r="9" ht="19.5" customHeight="1" spans="1:23">
      <c r="A9" s="128">
        <v>1</v>
      </c>
      <c r="B9" s="128">
        <v>2</v>
      </c>
      <c r="C9" s="128">
        <v>3</v>
      </c>
      <c r="D9" s="128">
        <v>4</v>
      </c>
      <c r="E9" s="128">
        <v>5</v>
      </c>
      <c r="F9" s="128">
        <v>6</v>
      </c>
      <c r="G9" s="128">
        <v>7</v>
      </c>
      <c r="H9" s="128">
        <v>8</v>
      </c>
      <c r="I9" s="128">
        <v>9</v>
      </c>
      <c r="J9" s="128">
        <v>10</v>
      </c>
      <c r="K9" s="128">
        <v>11</v>
      </c>
      <c r="L9" s="128">
        <v>12</v>
      </c>
      <c r="M9" s="128">
        <v>13</v>
      </c>
      <c r="N9" s="128">
        <v>14</v>
      </c>
      <c r="O9" s="128">
        <v>15</v>
      </c>
      <c r="P9" s="128">
        <v>16</v>
      </c>
      <c r="Q9" s="128">
        <v>17</v>
      </c>
      <c r="R9" s="128">
        <v>18</v>
      </c>
      <c r="S9" s="128">
        <v>19</v>
      </c>
      <c r="T9" s="128">
        <v>20</v>
      </c>
      <c r="U9" s="128">
        <v>21</v>
      </c>
      <c r="V9" s="128">
        <v>22</v>
      </c>
      <c r="W9" s="128">
        <v>23</v>
      </c>
    </row>
    <row r="10" ht="21" customHeight="1" spans="1:23">
      <c r="A10" s="129" t="s">
        <v>70</v>
      </c>
      <c r="B10" s="129"/>
      <c r="C10" s="129"/>
      <c r="D10" s="129"/>
      <c r="E10" s="129"/>
      <c r="F10" s="129"/>
      <c r="G10" s="129"/>
      <c r="H10" s="24">
        <v>6079768.22</v>
      </c>
      <c r="I10" s="24">
        <v>6079768.22</v>
      </c>
      <c r="J10" s="24"/>
      <c r="K10" s="24"/>
      <c r="L10" s="24">
        <v>6079768.22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29" t="s">
        <v>70</v>
      </c>
      <c r="B11" s="22" t="s">
        <v>209</v>
      </c>
      <c r="C11" s="22" t="s">
        <v>210</v>
      </c>
      <c r="D11" s="22" t="s">
        <v>99</v>
      </c>
      <c r="E11" s="22" t="s">
        <v>168</v>
      </c>
      <c r="F11" s="22" t="s">
        <v>211</v>
      </c>
      <c r="G11" s="22" t="s">
        <v>212</v>
      </c>
      <c r="H11" s="24">
        <v>1043208</v>
      </c>
      <c r="I11" s="24">
        <v>1043208</v>
      </c>
      <c r="J11" s="24"/>
      <c r="K11" s="24"/>
      <c r="L11" s="24">
        <v>1043208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29" t="s">
        <v>70</v>
      </c>
      <c r="B12" s="22" t="s">
        <v>213</v>
      </c>
      <c r="C12" s="22" t="s">
        <v>214</v>
      </c>
      <c r="D12" s="22" t="s">
        <v>99</v>
      </c>
      <c r="E12" s="22" t="s">
        <v>168</v>
      </c>
      <c r="F12" s="22" t="s">
        <v>211</v>
      </c>
      <c r="G12" s="22" t="s">
        <v>212</v>
      </c>
      <c r="H12" s="24">
        <v>301560</v>
      </c>
      <c r="I12" s="24">
        <v>301560</v>
      </c>
      <c r="J12" s="24"/>
      <c r="K12" s="24"/>
      <c r="L12" s="24">
        <v>301560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29" t="s">
        <v>70</v>
      </c>
      <c r="B13" s="22" t="s">
        <v>209</v>
      </c>
      <c r="C13" s="22" t="s">
        <v>210</v>
      </c>
      <c r="D13" s="22" t="s">
        <v>99</v>
      </c>
      <c r="E13" s="22" t="s">
        <v>168</v>
      </c>
      <c r="F13" s="22" t="s">
        <v>215</v>
      </c>
      <c r="G13" s="22" t="s">
        <v>216</v>
      </c>
      <c r="H13" s="24">
        <v>271500</v>
      </c>
      <c r="I13" s="24">
        <v>271500</v>
      </c>
      <c r="J13" s="24"/>
      <c r="K13" s="24"/>
      <c r="L13" s="24">
        <v>271500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29" t="s">
        <v>70</v>
      </c>
      <c r="B14" s="22" t="s">
        <v>209</v>
      </c>
      <c r="C14" s="22" t="s">
        <v>210</v>
      </c>
      <c r="D14" s="22" t="s">
        <v>99</v>
      </c>
      <c r="E14" s="22" t="s">
        <v>168</v>
      </c>
      <c r="F14" s="22" t="s">
        <v>215</v>
      </c>
      <c r="G14" s="22" t="s">
        <v>216</v>
      </c>
      <c r="H14" s="24">
        <v>1165296</v>
      </c>
      <c r="I14" s="24">
        <v>1165296</v>
      </c>
      <c r="J14" s="24"/>
      <c r="K14" s="24"/>
      <c r="L14" s="24">
        <v>1165296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29" t="s">
        <v>70</v>
      </c>
      <c r="B15" s="22" t="s">
        <v>213</v>
      </c>
      <c r="C15" s="22" t="s">
        <v>214</v>
      </c>
      <c r="D15" s="22" t="s">
        <v>99</v>
      </c>
      <c r="E15" s="22" t="s">
        <v>168</v>
      </c>
      <c r="F15" s="22" t="s">
        <v>215</v>
      </c>
      <c r="G15" s="22" t="s">
        <v>216</v>
      </c>
      <c r="H15" s="24">
        <v>65136</v>
      </c>
      <c r="I15" s="24">
        <v>65136</v>
      </c>
      <c r="J15" s="24"/>
      <c r="K15" s="24"/>
      <c r="L15" s="24">
        <v>65136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29" t="s">
        <v>70</v>
      </c>
      <c r="B16" s="22" t="s">
        <v>209</v>
      </c>
      <c r="C16" s="22" t="s">
        <v>210</v>
      </c>
      <c r="D16" s="22" t="s">
        <v>99</v>
      </c>
      <c r="E16" s="22" t="s">
        <v>168</v>
      </c>
      <c r="F16" s="22" t="s">
        <v>217</v>
      </c>
      <c r="G16" s="22" t="s">
        <v>218</v>
      </c>
      <c r="H16" s="24">
        <v>86934</v>
      </c>
      <c r="I16" s="24">
        <v>86934</v>
      </c>
      <c r="J16" s="24"/>
      <c r="K16" s="24"/>
      <c r="L16" s="24">
        <v>86934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29" t="s">
        <v>70</v>
      </c>
      <c r="B17" s="22" t="s">
        <v>219</v>
      </c>
      <c r="C17" s="22" t="s">
        <v>220</v>
      </c>
      <c r="D17" s="22" t="s">
        <v>99</v>
      </c>
      <c r="E17" s="22" t="s">
        <v>168</v>
      </c>
      <c r="F17" s="22" t="s">
        <v>217</v>
      </c>
      <c r="G17" s="22" t="s">
        <v>218</v>
      </c>
      <c r="H17" s="24">
        <v>431340</v>
      </c>
      <c r="I17" s="24">
        <v>431340</v>
      </c>
      <c r="J17" s="24"/>
      <c r="K17" s="24"/>
      <c r="L17" s="24">
        <v>431340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29" t="s">
        <v>70</v>
      </c>
      <c r="B18" s="22" t="s">
        <v>221</v>
      </c>
      <c r="C18" s="22" t="s">
        <v>222</v>
      </c>
      <c r="D18" s="22" t="s">
        <v>99</v>
      </c>
      <c r="E18" s="22" t="s">
        <v>168</v>
      </c>
      <c r="F18" s="22" t="s">
        <v>223</v>
      </c>
      <c r="G18" s="22" t="s">
        <v>224</v>
      </c>
      <c r="H18" s="24">
        <v>220392</v>
      </c>
      <c r="I18" s="24">
        <v>220392</v>
      </c>
      <c r="J18" s="24"/>
      <c r="K18" s="24"/>
      <c r="L18" s="24">
        <v>220392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29" t="s">
        <v>70</v>
      </c>
      <c r="B19" s="22" t="s">
        <v>225</v>
      </c>
      <c r="C19" s="22" t="s">
        <v>226</v>
      </c>
      <c r="D19" s="22" t="s">
        <v>99</v>
      </c>
      <c r="E19" s="22" t="s">
        <v>168</v>
      </c>
      <c r="F19" s="22" t="s">
        <v>223</v>
      </c>
      <c r="G19" s="22" t="s">
        <v>224</v>
      </c>
      <c r="H19" s="24">
        <v>144000</v>
      </c>
      <c r="I19" s="24">
        <v>144000</v>
      </c>
      <c r="J19" s="24"/>
      <c r="K19" s="24"/>
      <c r="L19" s="24">
        <v>144000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29" t="s">
        <v>70</v>
      </c>
      <c r="B20" s="22" t="s">
        <v>227</v>
      </c>
      <c r="C20" s="22" t="s">
        <v>228</v>
      </c>
      <c r="D20" s="22" t="s">
        <v>99</v>
      </c>
      <c r="E20" s="22" t="s">
        <v>168</v>
      </c>
      <c r="F20" s="22" t="s">
        <v>223</v>
      </c>
      <c r="G20" s="22" t="s">
        <v>224</v>
      </c>
      <c r="H20" s="24">
        <v>104760</v>
      </c>
      <c r="I20" s="24">
        <v>104760</v>
      </c>
      <c r="J20" s="24"/>
      <c r="K20" s="24"/>
      <c r="L20" s="24">
        <v>104760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29" t="s">
        <v>70</v>
      </c>
      <c r="B21" s="22" t="s">
        <v>229</v>
      </c>
      <c r="C21" s="22" t="s">
        <v>230</v>
      </c>
      <c r="D21" s="22" t="s">
        <v>87</v>
      </c>
      <c r="E21" s="22" t="s">
        <v>160</v>
      </c>
      <c r="F21" s="22" t="s">
        <v>231</v>
      </c>
      <c r="G21" s="22" t="s">
        <v>232</v>
      </c>
      <c r="H21" s="24">
        <v>533070.72</v>
      </c>
      <c r="I21" s="24">
        <v>533070.72</v>
      </c>
      <c r="J21" s="24"/>
      <c r="K21" s="24"/>
      <c r="L21" s="24">
        <v>533070.72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29" t="s">
        <v>70</v>
      </c>
      <c r="B22" s="22" t="s">
        <v>229</v>
      </c>
      <c r="C22" s="22" t="s">
        <v>230</v>
      </c>
      <c r="D22" s="22" t="s">
        <v>233</v>
      </c>
      <c r="E22" s="22" t="s">
        <v>234</v>
      </c>
      <c r="F22" s="22" t="s">
        <v>235</v>
      </c>
      <c r="G22" s="22" t="s">
        <v>236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29" t="s">
        <v>70</v>
      </c>
      <c r="B23" s="22" t="s">
        <v>229</v>
      </c>
      <c r="C23" s="22" t="s">
        <v>230</v>
      </c>
      <c r="D23" s="22" t="s">
        <v>93</v>
      </c>
      <c r="E23" s="22" t="s">
        <v>164</v>
      </c>
      <c r="F23" s="22" t="s">
        <v>237</v>
      </c>
      <c r="G23" s="22" t="s">
        <v>238</v>
      </c>
      <c r="H23" s="24">
        <v>187428.92</v>
      </c>
      <c r="I23" s="24">
        <v>187428.92</v>
      </c>
      <c r="J23" s="24"/>
      <c r="K23" s="24"/>
      <c r="L23" s="24">
        <v>187428.92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29" t="s">
        <v>70</v>
      </c>
      <c r="B24" s="22" t="s">
        <v>229</v>
      </c>
      <c r="C24" s="22" t="s">
        <v>230</v>
      </c>
      <c r="D24" s="22" t="s">
        <v>94</v>
      </c>
      <c r="E24" s="22" t="s">
        <v>165</v>
      </c>
      <c r="F24" s="22" t="s">
        <v>237</v>
      </c>
      <c r="G24" s="22" t="s">
        <v>238</v>
      </c>
      <c r="H24" s="24">
        <v>49121.21</v>
      </c>
      <c r="I24" s="24">
        <v>49121.21</v>
      </c>
      <c r="J24" s="24"/>
      <c r="K24" s="24"/>
      <c r="L24" s="24">
        <v>49121.21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29" t="s">
        <v>70</v>
      </c>
      <c r="B25" s="22" t="s">
        <v>229</v>
      </c>
      <c r="C25" s="22" t="s">
        <v>230</v>
      </c>
      <c r="D25" s="22" t="s">
        <v>239</v>
      </c>
      <c r="E25" s="22" t="s">
        <v>240</v>
      </c>
      <c r="F25" s="22" t="s">
        <v>241</v>
      </c>
      <c r="G25" s="22" t="s">
        <v>242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29" t="s">
        <v>70</v>
      </c>
      <c r="B26" s="22" t="s">
        <v>229</v>
      </c>
      <c r="C26" s="22" t="s">
        <v>230</v>
      </c>
      <c r="D26" s="22" t="s">
        <v>99</v>
      </c>
      <c r="E26" s="22" t="s">
        <v>168</v>
      </c>
      <c r="F26" s="22" t="s">
        <v>243</v>
      </c>
      <c r="G26" s="22" t="s">
        <v>244</v>
      </c>
      <c r="H26" s="24">
        <v>5943.59</v>
      </c>
      <c r="I26" s="24">
        <v>5943.59</v>
      </c>
      <c r="J26" s="24"/>
      <c r="K26" s="24"/>
      <c r="L26" s="24">
        <v>5943.59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29" t="s">
        <v>70</v>
      </c>
      <c r="B27" s="22" t="s">
        <v>229</v>
      </c>
      <c r="C27" s="22" t="s">
        <v>230</v>
      </c>
      <c r="D27" s="22" t="s">
        <v>95</v>
      </c>
      <c r="E27" s="22" t="s">
        <v>166</v>
      </c>
      <c r="F27" s="22" t="s">
        <v>243</v>
      </c>
      <c r="G27" s="22" t="s">
        <v>244</v>
      </c>
      <c r="H27" s="24">
        <v>12996</v>
      </c>
      <c r="I27" s="24">
        <v>12996</v>
      </c>
      <c r="J27" s="24"/>
      <c r="K27" s="24"/>
      <c r="L27" s="24">
        <v>12996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29" t="s">
        <v>70</v>
      </c>
      <c r="B28" s="22" t="s">
        <v>229</v>
      </c>
      <c r="C28" s="22" t="s">
        <v>230</v>
      </c>
      <c r="D28" s="22" t="s">
        <v>95</v>
      </c>
      <c r="E28" s="22" t="s">
        <v>166</v>
      </c>
      <c r="F28" s="22" t="s">
        <v>243</v>
      </c>
      <c r="G28" s="22" t="s">
        <v>244</v>
      </c>
      <c r="H28" s="24">
        <v>6663.38</v>
      </c>
      <c r="I28" s="24">
        <v>6663.38</v>
      </c>
      <c r="J28" s="24"/>
      <c r="K28" s="24"/>
      <c r="L28" s="24">
        <v>6663.38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29" t="s">
        <v>70</v>
      </c>
      <c r="B29" s="22" t="s">
        <v>245</v>
      </c>
      <c r="C29" s="22" t="s">
        <v>177</v>
      </c>
      <c r="D29" s="22" t="s">
        <v>110</v>
      </c>
      <c r="E29" s="22" t="s">
        <v>177</v>
      </c>
      <c r="F29" s="22" t="s">
        <v>246</v>
      </c>
      <c r="G29" s="22" t="s">
        <v>177</v>
      </c>
      <c r="H29" s="24">
        <v>399803.04</v>
      </c>
      <c r="I29" s="24">
        <v>399803.04</v>
      </c>
      <c r="J29" s="24"/>
      <c r="K29" s="24"/>
      <c r="L29" s="24">
        <v>399803.04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29" t="s">
        <v>70</v>
      </c>
      <c r="B30" s="22" t="s">
        <v>247</v>
      </c>
      <c r="C30" s="22" t="s">
        <v>248</v>
      </c>
      <c r="D30" s="22" t="s">
        <v>99</v>
      </c>
      <c r="E30" s="22" t="s">
        <v>168</v>
      </c>
      <c r="F30" s="22" t="s">
        <v>249</v>
      </c>
      <c r="G30" s="22" t="s">
        <v>250</v>
      </c>
      <c r="H30" s="24">
        <v>9600</v>
      </c>
      <c r="I30" s="24">
        <v>9600</v>
      </c>
      <c r="J30" s="24"/>
      <c r="K30" s="24"/>
      <c r="L30" s="24">
        <v>9600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29" t="s">
        <v>70</v>
      </c>
      <c r="B31" s="22" t="s">
        <v>247</v>
      </c>
      <c r="C31" s="22" t="s">
        <v>248</v>
      </c>
      <c r="D31" s="22" t="s">
        <v>99</v>
      </c>
      <c r="E31" s="22" t="s">
        <v>168</v>
      </c>
      <c r="F31" s="22" t="s">
        <v>251</v>
      </c>
      <c r="G31" s="22" t="s">
        <v>252</v>
      </c>
      <c r="H31" s="24">
        <v>8400</v>
      </c>
      <c r="I31" s="24">
        <v>8400</v>
      </c>
      <c r="J31" s="24"/>
      <c r="K31" s="24"/>
      <c r="L31" s="24">
        <v>8400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29" t="s">
        <v>70</v>
      </c>
      <c r="B32" s="22" t="s">
        <v>253</v>
      </c>
      <c r="C32" s="22" t="s">
        <v>254</v>
      </c>
      <c r="D32" s="22" t="s">
        <v>99</v>
      </c>
      <c r="E32" s="22" t="s">
        <v>168</v>
      </c>
      <c r="F32" s="22" t="s">
        <v>255</v>
      </c>
      <c r="G32" s="22" t="s">
        <v>184</v>
      </c>
      <c r="H32" s="24">
        <v>20000</v>
      </c>
      <c r="I32" s="24">
        <v>20000</v>
      </c>
      <c r="J32" s="24"/>
      <c r="K32" s="24"/>
      <c r="L32" s="24">
        <v>20000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29" t="s">
        <v>70</v>
      </c>
      <c r="B33" s="22" t="s">
        <v>247</v>
      </c>
      <c r="C33" s="22" t="s">
        <v>248</v>
      </c>
      <c r="D33" s="22" t="s">
        <v>99</v>
      </c>
      <c r="E33" s="22" t="s">
        <v>168</v>
      </c>
      <c r="F33" s="22" t="s">
        <v>256</v>
      </c>
      <c r="G33" s="22" t="s">
        <v>257</v>
      </c>
      <c r="H33" s="24">
        <v>10000</v>
      </c>
      <c r="I33" s="24">
        <v>10000</v>
      </c>
      <c r="J33" s="24"/>
      <c r="K33" s="24"/>
      <c r="L33" s="24">
        <v>10000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29" t="s">
        <v>70</v>
      </c>
      <c r="B34" s="22" t="s">
        <v>247</v>
      </c>
      <c r="C34" s="22" t="s">
        <v>248</v>
      </c>
      <c r="D34" s="22" t="s">
        <v>99</v>
      </c>
      <c r="E34" s="22" t="s">
        <v>168</v>
      </c>
      <c r="F34" s="22" t="s">
        <v>258</v>
      </c>
      <c r="G34" s="22" t="s">
        <v>259</v>
      </c>
      <c r="H34" s="24">
        <v>5000</v>
      </c>
      <c r="I34" s="24">
        <v>5000</v>
      </c>
      <c r="J34" s="24"/>
      <c r="K34" s="24"/>
      <c r="L34" s="24">
        <v>5000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29" t="s">
        <v>70</v>
      </c>
      <c r="B35" s="22" t="s">
        <v>247</v>
      </c>
      <c r="C35" s="22" t="s">
        <v>248</v>
      </c>
      <c r="D35" s="22" t="s">
        <v>99</v>
      </c>
      <c r="E35" s="22" t="s">
        <v>168</v>
      </c>
      <c r="F35" s="22" t="s">
        <v>260</v>
      </c>
      <c r="G35" s="22" t="s">
        <v>261</v>
      </c>
      <c r="H35" s="24">
        <v>10000</v>
      </c>
      <c r="I35" s="24">
        <v>10000</v>
      </c>
      <c r="J35" s="24"/>
      <c r="K35" s="24"/>
      <c r="L35" s="24">
        <v>10000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29" t="s">
        <v>70</v>
      </c>
      <c r="B36" s="22" t="s">
        <v>247</v>
      </c>
      <c r="C36" s="22" t="s">
        <v>248</v>
      </c>
      <c r="D36" s="22" t="s">
        <v>99</v>
      </c>
      <c r="E36" s="22" t="s">
        <v>168</v>
      </c>
      <c r="F36" s="22" t="s">
        <v>262</v>
      </c>
      <c r="G36" s="22" t="s">
        <v>263</v>
      </c>
      <c r="H36" s="24">
        <v>49000</v>
      </c>
      <c r="I36" s="24">
        <v>49000</v>
      </c>
      <c r="J36" s="24"/>
      <c r="K36" s="24"/>
      <c r="L36" s="24">
        <v>49000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29" t="s">
        <v>70</v>
      </c>
      <c r="B37" s="22" t="s">
        <v>264</v>
      </c>
      <c r="C37" s="22" t="s">
        <v>265</v>
      </c>
      <c r="D37" s="22" t="s">
        <v>99</v>
      </c>
      <c r="E37" s="22" t="s">
        <v>168</v>
      </c>
      <c r="F37" s="22" t="s">
        <v>266</v>
      </c>
      <c r="G37" s="22" t="s">
        <v>265</v>
      </c>
      <c r="H37" s="24">
        <v>58007.04</v>
      </c>
      <c r="I37" s="24">
        <v>58007.04</v>
      </c>
      <c r="J37" s="24"/>
      <c r="K37" s="24"/>
      <c r="L37" s="24">
        <v>58007.04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29" t="s">
        <v>70</v>
      </c>
      <c r="B38" s="22" t="s">
        <v>267</v>
      </c>
      <c r="C38" s="22" t="s">
        <v>268</v>
      </c>
      <c r="D38" s="22" t="s">
        <v>99</v>
      </c>
      <c r="E38" s="22" t="s">
        <v>168</v>
      </c>
      <c r="F38" s="22" t="s">
        <v>269</v>
      </c>
      <c r="G38" s="22" t="s">
        <v>268</v>
      </c>
      <c r="H38" s="24">
        <v>40000</v>
      </c>
      <c r="I38" s="24">
        <v>40000</v>
      </c>
      <c r="J38" s="24"/>
      <c r="K38" s="24"/>
      <c r="L38" s="24">
        <v>40000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29" t="s">
        <v>70</v>
      </c>
      <c r="B39" s="22" t="s">
        <v>270</v>
      </c>
      <c r="C39" s="22" t="s">
        <v>271</v>
      </c>
      <c r="D39" s="22" t="s">
        <v>99</v>
      </c>
      <c r="E39" s="22" t="s">
        <v>168</v>
      </c>
      <c r="F39" s="22" t="s">
        <v>272</v>
      </c>
      <c r="G39" s="22" t="s">
        <v>273</v>
      </c>
      <c r="H39" s="24">
        <v>235200</v>
      </c>
      <c r="I39" s="24">
        <v>235200</v>
      </c>
      <c r="J39" s="24"/>
      <c r="K39" s="24"/>
      <c r="L39" s="24">
        <v>235200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129" t="s">
        <v>70</v>
      </c>
      <c r="B40" s="22" t="s">
        <v>274</v>
      </c>
      <c r="C40" s="22" t="s">
        <v>275</v>
      </c>
      <c r="D40" s="22" t="s">
        <v>99</v>
      </c>
      <c r="E40" s="22" t="s">
        <v>168</v>
      </c>
      <c r="F40" s="22" t="s">
        <v>276</v>
      </c>
      <c r="G40" s="22" t="s">
        <v>277</v>
      </c>
      <c r="H40" s="24">
        <v>44831.32</v>
      </c>
      <c r="I40" s="24">
        <v>44831.32</v>
      </c>
      <c r="J40" s="24"/>
      <c r="K40" s="24"/>
      <c r="L40" s="24">
        <v>44831.32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129" t="s">
        <v>70</v>
      </c>
      <c r="B41" s="22" t="s">
        <v>278</v>
      </c>
      <c r="C41" s="22" t="s">
        <v>279</v>
      </c>
      <c r="D41" s="22" t="s">
        <v>86</v>
      </c>
      <c r="E41" s="22" t="s">
        <v>159</v>
      </c>
      <c r="F41" s="22" t="s">
        <v>280</v>
      </c>
      <c r="G41" s="22" t="s">
        <v>281</v>
      </c>
      <c r="H41" s="24">
        <v>537489</v>
      </c>
      <c r="I41" s="24">
        <v>537489</v>
      </c>
      <c r="J41" s="24"/>
      <c r="K41" s="24"/>
      <c r="L41" s="24">
        <v>537489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129" t="s">
        <v>70</v>
      </c>
      <c r="B42" s="22" t="s">
        <v>282</v>
      </c>
      <c r="C42" s="22" t="s">
        <v>283</v>
      </c>
      <c r="D42" s="22" t="s">
        <v>99</v>
      </c>
      <c r="E42" s="22" t="s">
        <v>168</v>
      </c>
      <c r="F42" s="22" t="s">
        <v>284</v>
      </c>
      <c r="G42" s="22" t="s">
        <v>285</v>
      </c>
      <c r="H42" s="24">
        <v>5088</v>
      </c>
      <c r="I42" s="24">
        <v>5088</v>
      </c>
      <c r="J42" s="24"/>
      <c r="K42" s="24"/>
      <c r="L42" s="24">
        <v>5088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129" t="s">
        <v>70</v>
      </c>
      <c r="B43" s="22" t="s">
        <v>286</v>
      </c>
      <c r="C43" s="22" t="s">
        <v>287</v>
      </c>
      <c r="D43" s="22" t="s">
        <v>89</v>
      </c>
      <c r="E43" s="22" t="s">
        <v>162</v>
      </c>
      <c r="F43" s="22" t="s">
        <v>284</v>
      </c>
      <c r="G43" s="22" t="s">
        <v>285</v>
      </c>
      <c r="H43" s="24">
        <v>18000</v>
      </c>
      <c r="I43" s="24">
        <v>18000</v>
      </c>
      <c r="J43" s="24"/>
      <c r="K43" s="24"/>
      <c r="L43" s="24">
        <v>18000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129" t="s">
        <v>70</v>
      </c>
      <c r="B44" s="22" t="s">
        <v>229</v>
      </c>
      <c r="C44" s="22" t="s">
        <v>230</v>
      </c>
      <c r="D44" s="22" t="s">
        <v>93</v>
      </c>
      <c r="E44" s="22" t="s">
        <v>164</v>
      </c>
      <c r="F44" s="22" t="s">
        <v>288</v>
      </c>
      <c r="G44" s="22" t="s">
        <v>289</v>
      </c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35" t="s">
        <v>111</v>
      </c>
      <c r="B45" s="130"/>
      <c r="C45" s="130"/>
      <c r="D45" s="130"/>
      <c r="E45" s="130"/>
      <c r="F45" s="130"/>
      <c r="G45" s="131"/>
      <c r="H45" s="24">
        <v>6079768.22</v>
      </c>
      <c r="I45" s="24">
        <v>6079768.22</v>
      </c>
      <c r="J45" s="24"/>
      <c r="K45" s="24"/>
      <c r="L45" s="24">
        <v>6079768.22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</sheetData>
  <autoFilter xmlns:etc="http://www.wps.cn/officeDocument/2017/etCustomData" ref="A8:W45" etc:filterBottomFollowUsedRange="0">
    <extLst/>
  </autoFilter>
  <mergeCells count="30">
    <mergeCell ref="A3:W3"/>
    <mergeCell ref="A4:G4"/>
    <mergeCell ref="H5:W5"/>
    <mergeCell ref="I6:M6"/>
    <mergeCell ref="N6:P6"/>
    <mergeCell ref="R6:W6"/>
    <mergeCell ref="A45:G45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79"/>
  <sheetViews>
    <sheetView showZeros="0" workbookViewId="0">
      <pane ySplit="1" topLeftCell="A48" activePane="bottomLeft" state="frozen"/>
      <selection/>
      <selection pane="bottomLeft" activeCell="F59" sqref="F59"/>
    </sheetView>
  </sheetViews>
  <sheetFormatPr defaultColWidth="9.14285714285714" defaultRowHeight="14.25" customHeight="1"/>
  <cols>
    <col min="1" max="1" width="12.4285714285714" customWidth="1"/>
    <col min="2" max="2" width="30.4285714285714" customWidth="1"/>
    <col min="3" max="3" width="32.8571428571429" customWidth="1"/>
    <col min="4" max="4" width="23.8571428571429" customWidth="1"/>
    <col min="5" max="5" width="11.1428571428571" customWidth="1"/>
    <col min="6" max="6" width="17.7142857142857" customWidth="1"/>
    <col min="7" max="7" width="9.85714285714286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290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"单位名称："&amp;"耿马傣族佤族自治县农业农村局"</f>
        <v>单位名称：耿马傣族佤族自治县农业农村局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179</v>
      </c>
    </row>
    <row r="5" ht="35" customHeight="1" spans="1:23">
      <c r="A5" s="11" t="s">
        <v>291</v>
      </c>
      <c r="B5" s="12" t="s">
        <v>193</v>
      </c>
      <c r="C5" s="11" t="s">
        <v>194</v>
      </c>
      <c r="D5" s="11" t="s">
        <v>292</v>
      </c>
      <c r="E5" s="12" t="s">
        <v>195</v>
      </c>
      <c r="F5" s="12" t="s">
        <v>196</v>
      </c>
      <c r="G5" s="12" t="s">
        <v>293</v>
      </c>
      <c r="H5" s="12" t="s">
        <v>294</v>
      </c>
      <c r="I5" s="31" t="s">
        <v>55</v>
      </c>
      <c r="J5" s="13" t="s">
        <v>295</v>
      </c>
      <c r="K5" s="14"/>
      <c r="L5" s="14"/>
      <c r="M5" s="15"/>
      <c r="N5" s="13" t="s">
        <v>201</v>
      </c>
      <c r="O5" s="14"/>
      <c r="P5" s="15"/>
      <c r="Q5" s="12" t="s">
        <v>61</v>
      </c>
      <c r="R5" s="13" t="s">
        <v>77</v>
      </c>
      <c r="S5" s="14"/>
      <c r="T5" s="14"/>
      <c r="U5" s="14"/>
      <c r="V5" s="14"/>
      <c r="W5" s="15"/>
    </row>
    <row r="6" ht="18.75" customHeight="1" spans="1:23">
      <c r="A6" s="16"/>
      <c r="B6" s="32"/>
      <c r="C6" s="16"/>
      <c r="D6" s="16"/>
      <c r="E6" s="17"/>
      <c r="F6" s="17"/>
      <c r="G6" s="17"/>
      <c r="H6" s="17"/>
      <c r="I6" s="32"/>
      <c r="J6" s="119" t="s">
        <v>58</v>
      </c>
      <c r="K6" s="120"/>
      <c r="L6" s="12" t="s">
        <v>59</v>
      </c>
      <c r="M6" s="12" t="s">
        <v>60</v>
      </c>
      <c r="N6" s="12" t="s">
        <v>58</v>
      </c>
      <c r="O6" s="12" t="s">
        <v>59</v>
      </c>
      <c r="P6" s="12" t="s">
        <v>60</v>
      </c>
      <c r="Q6" s="17"/>
      <c r="R6" s="12" t="s">
        <v>57</v>
      </c>
      <c r="S6" s="11" t="s">
        <v>64</v>
      </c>
      <c r="T6" s="11" t="s">
        <v>207</v>
      </c>
      <c r="U6" s="11" t="s">
        <v>66</v>
      </c>
      <c r="V6" s="11" t="s">
        <v>67</v>
      </c>
      <c r="W6" s="11" t="s">
        <v>68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32"/>
      <c r="J7" s="121" t="s">
        <v>57</v>
      </c>
      <c r="K7" s="94"/>
      <c r="L7" s="32"/>
      <c r="M7" s="32"/>
      <c r="N7" s="32"/>
      <c r="O7" s="32"/>
      <c r="P7" s="32"/>
      <c r="Q7" s="32"/>
      <c r="R7" s="32"/>
      <c r="S7" s="122"/>
      <c r="T7" s="122"/>
      <c r="U7" s="122"/>
      <c r="V7" s="122"/>
      <c r="W7" s="122"/>
    </row>
    <row r="8" ht="18.75" customHeight="1" spans="1:23">
      <c r="A8" s="18"/>
      <c r="B8" s="33"/>
      <c r="C8" s="18"/>
      <c r="D8" s="18"/>
      <c r="E8" s="19"/>
      <c r="F8" s="19"/>
      <c r="G8" s="19"/>
      <c r="H8" s="19"/>
      <c r="I8" s="33"/>
      <c r="J8" s="47" t="s">
        <v>57</v>
      </c>
      <c r="K8" s="47" t="s">
        <v>296</v>
      </c>
      <c r="L8" s="19"/>
      <c r="M8" s="19"/>
      <c r="N8" s="19"/>
      <c r="O8" s="19"/>
      <c r="P8" s="19"/>
      <c r="Q8" s="19"/>
      <c r="R8" s="19"/>
      <c r="S8" s="19"/>
      <c r="T8" s="19"/>
      <c r="U8" s="33"/>
      <c r="V8" s="19"/>
      <c r="W8" s="19"/>
    </row>
    <row r="9" ht="18.75" customHeight="1" spans="1:23">
      <c r="A9" s="117">
        <v>1</v>
      </c>
      <c r="B9" s="117">
        <v>2</v>
      </c>
      <c r="C9" s="117">
        <v>3</v>
      </c>
      <c r="D9" s="117">
        <v>4</v>
      </c>
      <c r="E9" s="117">
        <v>5</v>
      </c>
      <c r="F9" s="117">
        <v>6</v>
      </c>
      <c r="G9" s="117">
        <v>7</v>
      </c>
      <c r="H9" s="117">
        <v>8</v>
      </c>
      <c r="I9" s="117">
        <v>9</v>
      </c>
      <c r="J9" s="117">
        <v>10</v>
      </c>
      <c r="K9" s="117">
        <v>11</v>
      </c>
      <c r="L9" s="117">
        <v>12</v>
      </c>
      <c r="M9" s="117">
        <v>13</v>
      </c>
      <c r="N9" s="117">
        <v>14</v>
      </c>
      <c r="O9" s="117">
        <v>15</v>
      </c>
      <c r="P9" s="117">
        <v>16</v>
      </c>
      <c r="Q9" s="117">
        <v>17</v>
      </c>
      <c r="R9" s="117">
        <v>18</v>
      </c>
      <c r="S9" s="117">
        <v>19</v>
      </c>
      <c r="T9" s="117">
        <v>20</v>
      </c>
      <c r="U9" s="117">
        <v>21</v>
      </c>
      <c r="V9" s="117">
        <v>22</v>
      </c>
      <c r="W9" s="117">
        <v>23</v>
      </c>
    </row>
    <row r="10" ht="18.75" customHeight="1" spans="1:23">
      <c r="A10" s="22"/>
      <c r="B10" s="22"/>
      <c r="C10" s="22" t="s">
        <v>297</v>
      </c>
      <c r="D10" s="22"/>
      <c r="E10" s="22"/>
      <c r="F10" s="22"/>
      <c r="G10" s="22"/>
      <c r="H10" s="22"/>
      <c r="I10" s="24">
        <v>333309.11</v>
      </c>
      <c r="J10" s="24"/>
      <c r="K10" s="24"/>
      <c r="L10" s="24"/>
      <c r="M10" s="24"/>
      <c r="N10" s="24"/>
      <c r="O10" s="24"/>
      <c r="P10" s="24"/>
      <c r="Q10" s="24"/>
      <c r="R10" s="24">
        <v>333309.11</v>
      </c>
      <c r="S10" s="24"/>
      <c r="T10" s="24"/>
      <c r="U10" s="24"/>
      <c r="V10" s="24"/>
      <c r="W10" s="24">
        <v>333309.11</v>
      </c>
    </row>
    <row r="11" ht="18.75" customHeight="1" spans="1:23">
      <c r="A11" s="118" t="s">
        <v>298</v>
      </c>
      <c r="B11" s="118" t="s">
        <v>299</v>
      </c>
      <c r="C11" s="22" t="s">
        <v>297</v>
      </c>
      <c r="D11" s="118" t="s">
        <v>70</v>
      </c>
      <c r="E11" s="118" t="s">
        <v>102</v>
      </c>
      <c r="F11" s="118" t="s">
        <v>171</v>
      </c>
      <c r="G11" s="118" t="s">
        <v>262</v>
      </c>
      <c r="H11" s="118" t="s">
        <v>263</v>
      </c>
      <c r="I11" s="24">
        <v>53309.11</v>
      </c>
      <c r="J11" s="24"/>
      <c r="K11" s="24"/>
      <c r="L11" s="24"/>
      <c r="M11" s="24"/>
      <c r="N11" s="24"/>
      <c r="O11" s="24"/>
      <c r="P11" s="24"/>
      <c r="Q11" s="24"/>
      <c r="R11" s="24">
        <v>53309.11</v>
      </c>
      <c r="S11" s="24"/>
      <c r="T11" s="24"/>
      <c r="U11" s="24"/>
      <c r="V11" s="24"/>
      <c r="W11" s="24">
        <v>53309.11</v>
      </c>
    </row>
    <row r="12" ht="18.75" customHeight="1" spans="1:23">
      <c r="A12" s="118" t="s">
        <v>298</v>
      </c>
      <c r="B12" s="118" t="s">
        <v>299</v>
      </c>
      <c r="C12" s="22" t="s">
        <v>297</v>
      </c>
      <c r="D12" s="118" t="s">
        <v>70</v>
      </c>
      <c r="E12" s="118" t="s">
        <v>102</v>
      </c>
      <c r="F12" s="118" t="s">
        <v>171</v>
      </c>
      <c r="G12" s="118" t="s">
        <v>260</v>
      </c>
      <c r="H12" s="118" t="s">
        <v>261</v>
      </c>
      <c r="I12" s="24">
        <v>20000</v>
      </c>
      <c r="J12" s="24"/>
      <c r="K12" s="24"/>
      <c r="L12" s="24"/>
      <c r="M12" s="24"/>
      <c r="N12" s="24"/>
      <c r="O12" s="24"/>
      <c r="P12" s="24"/>
      <c r="Q12" s="24"/>
      <c r="R12" s="24">
        <v>20000</v>
      </c>
      <c r="S12" s="24"/>
      <c r="T12" s="24"/>
      <c r="U12" s="24"/>
      <c r="V12" s="24"/>
      <c r="W12" s="24">
        <v>20000</v>
      </c>
    </row>
    <row r="13" ht="18.75" customHeight="1" spans="1:23">
      <c r="A13" s="118" t="s">
        <v>298</v>
      </c>
      <c r="B13" s="118" t="s">
        <v>299</v>
      </c>
      <c r="C13" s="22" t="s">
        <v>297</v>
      </c>
      <c r="D13" s="118" t="s">
        <v>70</v>
      </c>
      <c r="E13" s="118" t="s">
        <v>102</v>
      </c>
      <c r="F13" s="118" t="s">
        <v>171</v>
      </c>
      <c r="G13" s="118" t="s">
        <v>256</v>
      </c>
      <c r="H13" s="118" t="s">
        <v>257</v>
      </c>
      <c r="I13" s="24">
        <v>80000</v>
      </c>
      <c r="J13" s="24"/>
      <c r="K13" s="24"/>
      <c r="L13" s="24"/>
      <c r="M13" s="24"/>
      <c r="N13" s="24"/>
      <c r="O13" s="24"/>
      <c r="P13" s="24"/>
      <c r="Q13" s="24"/>
      <c r="R13" s="24">
        <v>80000</v>
      </c>
      <c r="S13" s="24"/>
      <c r="T13" s="24"/>
      <c r="U13" s="24"/>
      <c r="V13" s="24"/>
      <c r="W13" s="24">
        <v>80000</v>
      </c>
    </row>
    <row r="14" ht="18.75" customHeight="1" spans="1:23">
      <c r="A14" s="118" t="s">
        <v>298</v>
      </c>
      <c r="B14" s="118" t="s">
        <v>299</v>
      </c>
      <c r="C14" s="22" t="s">
        <v>297</v>
      </c>
      <c r="D14" s="118" t="s">
        <v>70</v>
      </c>
      <c r="E14" s="118" t="s">
        <v>102</v>
      </c>
      <c r="F14" s="118" t="s">
        <v>171</v>
      </c>
      <c r="G14" s="118" t="s">
        <v>300</v>
      </c>
      <c r="H14" s="118" t="s">
        <v>301</v>
      </c>
      <c r="I14" s="24">
        <v>60000</v>
      </c>
      <c r="J14" s="24"/>
      <c r="K14" s="24"/>
      <c r="L14" s="24"/>
      <c r="M14" s="24"/>
      <c r="N14" s="24"/>
      <c r="O14" s="24"/>
      <c r="P14" s="24"/>
      <c r="Q14" s="24"/>
      <c r="R14" s="24">
        <v>60000</v>
      </c>
      <c r="S14" s="24"/>
      <c r="T14" s="24"/>
      <c r="U14" s="24"/>
      <c r="V14" s="24"/>
      <c r="W14" s="24">
        <v>60000</v>
      </c>
    </row>
    <row r="15" ht="18.75" customHeight="1" spans="1:23">
      <c r="A15" s="118" t="s">
        <v>298</v>
      </c>
      <c r="B15" s="118" t="s">
        <v>299</v>
      </c>
      <c r="C15" s="22" t="s">
        <v>297</v>
      </c>
      <c r="D15" s="118" t="s">
        <v>70</v>
      </c>
      <c r="E15" s="118" t="s">
        <v>102</v>
      </c>
      <c r="F15" s="118" t="s">
        <v>171</v>
      </c>
      <c r="G15" s="118" t="s">
        <v>269</v>
      </c>
      <c r="H15" s="118" t="s">
        <v>268</v>
      </c>
      <c r="I15" s="24">
        <v>50000</v>
      </c>
      <c r="J15" s="24"/>
      <c r="K15" s="24"/>
      <c r="L15" s="24"/>
      <c r="M15" s="24"/>
      <c r="N15" s="24"/>
      <c r="O15" s="24"/>
      <c r="P15" s="24"/>
      <c r="Q15" s="24"/>
      <c r="R15" s="24">
        <v>50000</v>
      </c>
      <c r="S15" s="24"/>
      <c r="T15" s="24"/>
      <c r="U15" s="24"/>
      <c r="V15" s="24"/>
      <c r="W15" s="24">
        <v>50000</v>
      </c>
    </row>
    <row r="16" ht="18.75" customHeight="1" spans="1:23">
      <c r="A16" s="118" t="s">
        <v>298</v>
      </c>
      <c r="B16" s="118" t="s">
        <v>299</v>
      </c>
      <c r="C16" s="22" t="s">
        <v>297</v>
      </c>
      <c r="D16" s="118" t="s">
        <v>70</v>
      </c>
      <c r="E16" s="118" t="s">
        <v>102</v>
      </c>
      <c r="F16" s="118" t="s">
        <v>171</v>
      </c>
      <c r="G16" s="118" t="s">
        <v>269</v>
      </c>
      <c r="H16" s="118" t="s">
        <v>268</v>
      </c>
      <c r="I16" s="24">
        <v>60000</v>
      </c>
      <c r="J16" s="24"/>
      <c r="K16" s="24"/>
      <c r="L16" s="24"/>
      <c r="M16" s="24"/>
      <c r="N16" s="24"/>
      <c r="O16" s="24"/>
      <c r="P16" s="24"/>
      <c r="Q16" s="24"/>
      <c r="R16" s="24">
        <v>60000</v>
      </c>
      <c r="S16" s="24"/>
      <c r="T16" s="24"/>
      <c r="U16" s="24"/>
      <c r="V16" s="24"/>
      <c r="W16" s="24">
        <v>60000</v>
      </c>
    </row>
    <row r="17" ht="18.75" customHeight="1" spans="1:23">
      <c r="A17" s="118" t="s">
        <v>298</v>
      </c>
      <c r="B17" s="118" t="s">
        <v>299</v>
      </c>
      <c r="C17" s="22" t="s">
        <v>297</v>
      </c>
      <c r="D17" s="118" t="s">
        <v>70</v>
      </c>
      <c r="E17" s="118" t="s">
        <v>102</v>
      </c>
      <c r="F17" s="118" t="s">
        <v>171</v>
      </c>
      <c r="G17" s="118" t="s">
        <v>269</v>
      </c>
      <c r="H17" s="118" t="s">
        <v>268</v>
      </c>
      <c r="I17" s="24">
        <v>10000</v>
      </c>
      <c r="J17" s="24"/>
      <c r="K17" s="24"/>
      <c r="L17" s="24"/>
      <c r="M17" s="24"/>
      <c r="N17" s="24"/>
      <c r="O17" s="24"/>
      <c r="P17" s="24"/>
      <c r="Q17" s="24"/>
      <c r="R17" s="24">
        <v>10000</v>
      </c>
      <c r="S17" s="24"/>
      <c r="T17" s="24"/>
      <c r="U17" s="24"/>
      <c r="V17" s="24"/>
      <c r="W17" s="24">
        <v>10000</v>
      </c>
    </row>
    <row r="18" ht="18.75" customHeight="1" spans="1:23">
      <c r="A18" s="25"/>
      <c r="B18" s="25"/>
      <c r="C18" s="22" t="s">
        <v>302</v>
      </c>
      <c r="D18" s="25"/>
      <c r="E18" s="25"/>
      <c r="F18" s="25"/>
      <c r="G18" s="25"/>
      <c r="H18" s="25"/>
      <c r="I18" s="24">
        <v>518278</v>
      </c>
      <c r="J18" s="24"/>
      <c r="K18" s="24"/>
      <c r="L18" s="24"/>
      <c r="M18" s="24"/>
      <c r="N18" s="24"/>
      <c r="O18" s="24"/>
      <c r="P18" s="24"/>
      <c r="Q18" s="24"/>
      <c r="R18" s="24">
        <v>518278</v>
      </c>
      <c r="S18" s="24"/>
      <c r="T18" s="24"/>
      <c r="U18" s="24"/>
      <c r="V18" s="24"/>
      <c r="W18" s="24">
        <v>518278</v>
      </c>
    </row>
    <row r="19" ht="18.75" customHeight="1" spans="1:23">
      <c r="A19" s="118" t="s">
        <v>303</v>
      </c>
      <c r="B19" s="118" t="s">
        <v>304</v>
      </c>
      <c r="C19" s="22" t="s">
        <v>302</v>
      </c>
      <c r="D19" s="118" t="s">
        <v>70</v>
      </c>
      <c r="E19" s="118" t="s">
        <v>102</v>
      </c>
      <c r="F19" s="118" t="s">
        <v>171</v>
      </c>
      <c r="G19" s="118" t="s">
        <v>262</v>
      </c>
      <c r="H19" s="118" t="s">
        <v>263</v>
      </c>
      <c r="I19" s="24">
        <v>87278</v>
      </c>
      <c r="J19" s="24"/>
      <c r="K19" s="24"/>
      <c r="L19" s="24"/>
      <c r="M19" s="24"/>
      <c r="N19" s="24"/>
      <c r="O19" s="24"/>
      <c r="P19" s="24"/>
      <c r="Q19" s="24"/>
      <c r="R19" s="24">
        <v>87278</v>
      </c>
      <c r="S19" s="24"/>
      <c r="T19" s="24"/>
      <c r="U19" s="24"/>
      <c r="V19" s="24"/>
      <c r="W19" s="24">
        <v>87278</v>
      </c>
    </row>
    <row r="20" ht="18.75" customHeight="1" spans="1:23">
      <c r="A20" s="118" t="s">
        <v>303</v>
      </c>
      <c r="B20" s="118" t="s">
        <v>304</v>
      </c>
      <c r="C20" s="22" t="s">
        <v>302</v>
      </c>
      <c r="D20" s="118" t="s">
        <v>70</v>
      </c>
      <c r="E20" s="118" t="s">
        <v>102</v>
      </c>
      <c r="F20" s="118" t="s">
        <v>171</v>
      </c>
      <c r="G20" s="118" t="s">
        <v>258</v>
      </c>
      <c r="H20" s="118" t="s">
        <v>259</v>
      </c>
      <c r="I20" s="24">
        <v>20000</v>
      </c>
      <c r="J20" s="24"/>
      <c r="K20" s="24"/>
      <c r="L20" s="24"/>
      <c r="M20" s="24"/>
      <c r="N20" s="24"/>
      <c r="O20" s="24"/>
      <c r="P20" s="24"/>
      <c r="Q20" s="24"/>
      <c r="R20" s="24">
        <v>20000</v>
      </c>
      <c r="S20" s="24"/>
      <c r="T20" s="24"/>
      <c r="U20" s="24"/>
      <c r="V20" s="24"/>
      <c r="W20" s="24">
        <v>20000</v>
      </c>
    </row>
    <row r="21" ht="18.75" customHeight="1" spans="1:23">
      <c r="A21" s="118" t="s">
        <v>303</v>
      </c>
      <c r="B21" s="118" t="s">
        <v>304</v>
      </c>
      <c r="C21" s="22" t="s">
        <v>302</v>
      </c>
      <c r="D21" s="118" t="s">
        <v>70</v>
      </c>
      <c r="E21" s="118" t="s">
        <v>102</v>
      </c>
      <c r="F21" s="118" t="s">
        <v>171</v>
      </c>
      <c r="G21" s="118" t="s">
        <v>305</v>
      </c>
      <c r="H21" s="118" t="s">
        <v>306</v>
      </c>
      <c r="I21" s="24">
        <v>1000</v>
      </c>
      <c r="J21" s="24"/>
      <c r="K21" s="24"/>
      <c r="L21" s="24"/>
      <c r="M21" s="24"/>
      <c r="N21" s="24"/>
      <c r="O21" s="24"/>
      <c r="P21" s="24"/>
      <c r="Q21" s="24"/>
      <c r="R21" s="24">
        <v>1000</v>
      </c>
      <c r="S21" s="24"/>
      <c r="T21" s="24"/>
      <c r="U21" s="24"/>
      <c r="V21" s="24"/>
      <c r="W21" s="24">
        <v>1000</v>
      </c>
    </row>
    <row r="22" ht="18.75" customHeight="1" spans="1:23">
      <c r="A22" s="118" t="s">
        <v>303</v>
      </c>
      <c r="B22" s="118" t="s">
        <v>304</v>
      </c>
      <c r="C22" s="22" t="s">
        <v>302</v>
      </c>
      <c r="D22" s="118" t="s">
        <v>70</v>
      </c>
      <c r="E22" s="118" t="s">
        <v>102</v>
      </c>
      <c r="F22" s="118" t="s">
        <v>171</v>
      </c>
      <c r="G22" s="118" t="s">
        <v>249</v>
      </c>
      <c r="H22" s="118" t="s">
        <v>250</v>
      </c>
      <c r="I22" s="24">
        <v>10000</v>
      </c>
      <c r="J22" s="24"/>
      <c r="K22" s="24"/>
      <c r="L22" s="24"/>
      <c r="M22" s="24"/>
      <c r="N22" s="24"/>
      <c r="O22" s="24"/>
      <c r="P22" s="24"/>
      <c r="Q22" s="24"/>
      <c r="R22" s="24">
        <v>10000</v>
      </c>
      <c r="S22" s="24"/>
      <c r="T22" s="24"/>
      <c r="U22" s="24"/>
      <c r="V22" s="24"/>
      <c r="W22" s="24">
        <v>10000</v>
      </c>
    </row>
    <row r="23" ht="18.75" customHeight="1" spans="1:23">
      <c r="A23" s="118" t="s">
        <v>303</v>
      </c>
      <c r="B23" s="118" t="s">
        <v>304</v>
      </c>
      <c r="C23" s="22" t="s">
        <v>302</v>
      </c>
      <c r="D23" s="118" t="s">
        <v>70</v>
      </c>
      <c r="E23" s="118" t="s">
        <v>102</v>
      </c>
      <c r="F23" s="118" t="s">
        <v>171</v>
      </c>
      <c r="G23" s="118" t="s">
        <v>249</v>
      </c>
      <c r="H23" s="118" t="s">
        <v>250</v>
      </c>
      <c r="I23" s="24">
        <v>10000</v>
      </c>
      <c r="J23" s="24"/>
      <c r="K23" s="24"/>
      <c r="L23" s="24"/>
      <c r="M23" s="24"/>
      <c r="N23" s="24"/>
      <c r="O23" s="24"/>
      <c r="P23" s="24"/>
      <c r="Q23" s="24"/>
      <c r="R23" s="24">
        <v>10000</v>
      </c>
      <c r="S23" s="24"/>
      <c r="T23" s="24"/>
      <c r="U23" s="24"/>
      <c r="V23" s="24"/>
      <c r="W23" s="24">
        <v>10000</v>
      </c>
    </row>
    <row r="24" ht="18.75" customHeight="1" spans="1:23">
      <c r="A24" s="118" t="s">
        <v>303</v>
      </c>
      <c r="B24" s="118" t="s">
        <v>304</v>
      </c>
      <c r="C24" s="22" t="s">
        <v>302</v>
      </c>
      <c r="D24" s="118" t="s">
        <v>70</v>
      </c>
      <c r="E24" s="118" t="s">
        <v>102</v>
      </c>
      <c r="F24" s="118" t="s">
        <v>171</v>
      </c>
      <c r="G24" s="118" t="s">
        <v>260</v>
      </c>
      <c r="H24" s="118" t="s">
        <v>261</v>
      </c>
      <c r="I24" s="24">
        <v>40000</v>
      </c>
      <c r="J24" s="24"/>
      <c r="K24" s="24"/>
      <c r="L24" s="24"/>
      <c r="M24" s="24"/>
      <c r="N24" s="24"/>
      <c r="O24" s="24"/>
      <c r="P24" s="24"/>
      <c r="Q24" s="24"/>
      <c r="R24" s="24">
        <v>40000</v>
      </c>
      <c r="S24" s="24"/>
      <c r="T24" s="24"/>
      <c r="U24" s="24"/>
      <c r="V24" s="24"/>
      <c r="W24" s="24">
        <v>40000</v>
      </c>
    </row>
    <row r="25" ht="18.75" customHeight="1" spans="1:23">
      <c r="A25" s="118" t="s">
        <v>303</v>
      </c>
      <c r="B25" s="118" t="s">
        <v>304</v>
      </c>
      <c r="C25" s="22" t="s">
        <v>302</v>
      </c>
      <c r="D25" s="118" t="s">
        <v>70</v>
      </c>
      <c r="E25" s="118" t="s">
        <v>102</v>
      </c>
      <c r="F25" s="118" t="s">
        <v>171</v>
      </c>
      <c r="G25" s="118" t="s">
        <v>256</v>
      </c>
      <c r="H25" s="118" t="s">
        <v>257</v>
      </c>
      <c r="I25" s="24">
        <v>80000</v>
      </c>
      <c r="J25" s="24"/>
      <c r="K25" s="24"/>
      <c r="L25" s="24"/>
      <c r="M25" s="24"/>
      <c r="N25" s="24"/>
      <c r="O25" s="24"/>
      <c r="P25" s="24"/>
      <c r="Q25" s="24"/>
      <c r="R25" s="24">
        <v>80000</v>
      </c>
      <c r="S25" s="24"/>
      <c r="T25" s="24"/>
      <c r="U25" s="24"/>
      <c r="V25" s="24"/>
      <c r="W25" s="24">
        <v>80000</v>
      </c>
    </row>
    <row r="26" ht="18.75" customHeight="1" spans="1:23">
      <c r="A26" s="118" t="s">
        <v>303</v>
      </c>
      <c r="B26" s="118" t="s">
        <v>304</v>
      </c>
      <c r="C26" s="22" t="s">
        <v>302</v>
      </c>
      <c r="D26" s="118" t="s">
        <v>70</v>
      </c>
      <c r="E26" s="118" t="s">
        <v>102</v>
      </c>
      <c r="F26" s="118" t="s">
        <v>171</v>
      </c>
      <c r="G26" s="118" t="s">
        <v>307</v>
      </c>
      <c r="H26" s="118" t="s">
        <v>308</v>
      </c>
      <c r="I26" s="24">
        <v>20000</v>
      </c>
      <c r="J26" s="24"/>
      <c r="K26" s="24"/>
      <c r="L26" s="24"/>
      <c r="M26" s="24"/>
      <c r="N26" s="24"/>
      <c r="O26" s="24"/>
      <c r="P26" s="24"/>
      <c r="Q26" s="24"/>
      <c r="R26" s="24">
        <v>20000</v>
      </c>
      <c r="S26" s="24"/>
      <c r="T26" s="24"/>
      <c r="U26" s="24"/>
      <c r="V26" s="24"/>
      <c r="W26" s="24">
        <v>20000</v>
      </c>
    </row>
    <row r="27" ht="18.75" customHeight="1" spans="1:23">
      <c r="A27" s="118" t="s">
        <v>303</v>
      </c>
      <c r="B27" s="118" t="s">
        <v>304</v>
      </c>
      <c r="C27" s="22" t="s">
        <v>302</v>
      </c>
      <c r="D27" s="118" t="s">
        <v>70</v>
      </c>
      <c r="E27" s="118" t="s">
        <v>102</v>
      </c>
      <c r="F27" s="118" t="s">
        <v>171</v>
      </c>
      <c r="G27" s="118" t="s">
        <v>255</v>
      </c>
      <c r="H27" s="118" t="s">
        <v>184</v>
      </c>
      <c r="I27" s="24">
        <v>50000</v>
      </c>
      <c r="J27" s="24"/>
      <c r="K27" s="24"/>
      <c r="L27" s="24"/>
      <c r="M27" s="24"/>
      <c r="N27" s="24"/>
      <c r="O27" s="24"/>
      <c r="P27" s="24"/>
      <c r="Q27" s="24"/>
      <c r="R27" s="24">
        <v>50000</v>
      </c>
      <c r="S27" s="24"/>
      <c r="T27" s="24"/>
      <c r="U27" s="24"/>
      <c r="V27" s="24"/>
      <c r="W27" s="24">
        <v>50000</v>
      </c>
    </row>
    <row r="28" ht="18.75" customHeight="1" spans="1:23">
      <c r="A28" s="118" t="s">
        <v>303</v>
      </c>
      <c r="B28" s="118" t="s">
        <v>304</v>
      </c>
      <c r="C28" s="22" t="s">
        <v>302</v>
      </c>
      <c r="D28" s="118" t="s">
        <v>70</v>
      </c>
      <c r="E28" s="118" t="s">
        <v>102</v>
      </c>
      <c r="F28" s="118" t="s">
        <v>171</v>
      </c>
      <c r="G28" s="118" t="s">
        <v>300</v>
      </c>
      <c r="H28" s="118" t="s">
        <v>301</v>
      </c>
      <c r="I28" s="24">
        <v>150000</v>
      </c>
      <c r="J28" s="24"/>
      <c r="K28" s="24"/>
      <c r="L28" s="24"/>
      <c r="M28" s="24"/>
      <c r="N28" s="24"/>
      <c r="O28" s="24"/>
      <c r="P28" s="24"/>
      <c r="Q28" s="24"/>
      <c r="R28" s="24">
        <v>150000</v>
      </c>
      <c r="S28" s="24"/>
      <c r="T28" s="24"/>
      <c r="U28" s="24"/>
      <c r="V28" s="24"/>
      <c r="W28" s="24">
        <v>150000</v>
      </c>
    </row>
    <row r="29" ht="18.75" customHeight="1" spans="1:23">
      <c r="A29" s="118" t="s">
        <v>303</v>
      </c>
      <c r="B29" s="118" t="s">
        <v>304</v>
      </c>
      <c r="C29" s="22" t="s">
        <v>302</v>
      </c>
      <c r="D29" s="118" t="s">
        <v>70</v>
      </c>
      <c r="E29" s="118" t="s">
        <v>102</v>
      </c>
      <c r="F29" s="118" t="s">
        <v>171</v>
      </c>
      <c r="G29" s="118" t="s">
        <v>269</v>
      </c>
      <c r="H29" s="118" t="s">
        <v>268</v>
      </c>
      <c r="I29" s="24">
        <v>50000</v>
      </c>
      <c r="J29" s="24"/>
      <c r="K29" s="24"/>
      <c r="L29" s="24"/>
      <c r="M29" s="24"/>
      <c r="N29" s="24"/>
      <c r="O29" s="24"/>
      <c r="P29" s="24"/>
      <c r="Q29" s="24"/>
      <c r="R29" s="24">
        <v>50000</v>
      </c>
      <c r="S29" s="24"/>
      <c r="T29" s="24"/>
      <c r="U29" s="24"/>
      <c r="V29" s="24"/>
      <c r="W29" s="24">
        <v>50000</v>
      </c>
    </row>
    <row r="30" ht="18.75" customHeight="1" spans="1:23">
      <c r="A30" s="25"/>
      <c r="B30" s="25"/>
      <c r="C30" s="22" t="s">
        <v>309</v>
      </c>
      <c r="D30" s="25"/>
      <c r="E30" s="25"/>
      <c r="F30" s="25"/>
      <c r="G30" s="25"/>
      <c r="H30" s="25"/>
      <c r="I30" s="24">
        <v>300000</v>
      </c>
      <c r="J30" s="24">
        <v>300000</v>
      </c>
      <c r="K30" s="24">
        <v>300000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18" t="s">
        <v>303</v>
      </c>
      <c r="B31" s="118" t="s">
        <v>310</v>
      </c>
      <c r="C31" s="22" t="s">
        <v>309</v>
      </c>
      <c r="D31" s="118" t="s">
        <v>70</v>
      </c>
      <c r="E31" s="118" t="s">
        <v>102</v>
      </c>
      <c r="F31" s="118" t="s">
        <v>171</v>
      </c>
      <c r="G31" s="118" t="s">
        <v>311</v>
      </c>
      <c r="H31" s="118" t="s">
        <v>312</v>
      </c>
      <c r="I31" s="24">
        <v>300000</v>
      </c>
      <c r="J31" s="24">
        <v>300000</v>
      </c>
      <c r="K31" s="24">
        <v>300000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25"/>
      <c r="B32" s="25"/>
      <c r="C32" s="22" t="s">
        <v>313</v>
      </c>
      <c r="D32" s="25"/>
      <c r="E32" s="25"/>
      <c r="F32" s="25"/>
      <c r="G32" s="25"/>
      <c r="H32" s="25"/>
      <c r="I32" s="24">
        <v>960000</v>
      </c>
      <c r="J32" s="24">
        <v>960000</v>
      </c>
      <c r="K32" s="24">
        <v>960000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118" t="s">
        <v>298</v>
      </c>
      <c r="B33" s="118" t="s">
        <v>314</v>
      </c>
      <c r="C33" s="22" t="s">
        <v>313</v>
      </c>
      <c r="D33" s="118" t="s">
        <v>70</v>
      </c>
      <c r="E33" s="118" t="s">
        <v>101</v>
      </c>
      <c r="F33" s="118" t="s">
        <v>170</v>
      </c>
      <c r="G33" s="118" t="s">
        <v>315</v>
      </c>
      <c r="H33" s="118" t="s">
        <v>316</v>
      </c>
      <c r="I33" s="24">
        <v>960000</v>
      </c>
      <c r="J33" s="24">
        <v>960000</v>
      </c>
      <c r="K33" s="24">
        <v>960000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25"/>
      <c r="B34" s="25"/>
      <c r="C34" s="22" t="s">
        <v>317</v>
      </c>
      <c r="D34" s="25"/>
      <c r="E34" s="25"/>
      <c r="F34" s="25"/>
      <c r="G34" s="25"/>
      <c r="H34" s="25"/>
      <c r="I34" s="24">
        <v>250000</v>
      </c>
      <c r="J34" s="24">
        <v>250000</v>
      </c>
      <c r="K34" s="24">
        <v>250000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118" t="s">
        <v>303</v>
      </c>
      <c r="B35" s="118" t="s">
        <v>318</v>
      </c>
      <c r="C35" s="22" t="s">
        <v>317</v>
      </c>
      <c r="D35" s="118" t="s">
        <v>70</v>
      </c>
      <c r="E35" s="118" t="s">
        <v>100</v>
      </c>
      <c r="F35" s="118" t="s">
        <v>169</v>
      </c>
      <c r="G35" s="118" t="s">
        <v>262</v>
      </c>
      <c r="H35" s="118" t="s">
        <v>263</v>
      </c>
      <c r="I35" s="24">
        <v>30000</v>
      </c>
      <c r="J35" s="24">
        <v>30000</v>
      </c>
      <c r="K35" s="24">
        <v>30000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118" t="s">
        <v>303</v>
      </c>
      <c r="B36" s="118" t="s">
        <v>318</v>
      </c>
      <c r="C36" s="22" t="s">
        <v>317</v>
      </c>
      <c r="D36" s="118" t="s">
        <v>70</v>
      </c>
      <c r="E36" s="118" t="s">
        <v>100</v>
      </c>
      <c r="F36" s="118" t="s">
        <v>169</v>
      </c>
      <c r="G36" s="118" t="s">
        <v>260</v>
      </c>
      <c r="H36" s="118" t="s">
        <v>261</v>
      </c>
      <c r="I36" s="24">
        <v>22000</v>
      </c>
      <c r="J36" s="24">
        <v>22000</v>
      </c>
      <c r="K36" s="24">
        <v>22000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118" t="s">
        <v>303</v>
      </c>
      <c r="B37" s="118" t="s">
        <v>318</v>
      </c>
      <c r="C37" s="22" t="s">
        <v>317</v>
      </c>
      <c r="D37" s="118" t="s">
        <v>70</v>
      </c>
      <c r="E37" s="118" t="s">
        <v>100</v>
      </c>
      <c r="F37" s="118" t="s">
        <v>169</v>
      </c>
      <c r="G37" s="118" t="s">
        <v>256</v>
      </c>
      <c r="H37" s="118" t="s">
        <v>257</v>
      </c>
      <c r="I37" s="24">
        <v>60000</v>
      </c>
      <c r="J37" s="24">
        <v>60000</v>
      </c>
      <c r="K37" s="24">
        <v>60000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118" t="s">
        <v>303</v>
      </c>
      <c r="B38" s="118" t="s">
        <v>318</v>
      </c>
      <c r="C38" s="22" t="s">
        <v>317</v>
      </c>
      <c r="D38" s="118" t="s">
        <v>70</v>
      </c>
      <c r="E38" s="118" t="s">
        <v>100</v>
      </c>
      <c r="F38" s="118" t="s">
        <v>169</v>
      </c>
      <c r="G38" s="118" t="s">
        <v>255</v>
      </c>
      <c r="H38" s="118" t="s">
        <v>184</v>
      </c>
      <c r="I38" s="24">
        <v>15000</v>
      </c>
      <c r="J38" s="24">
        <v>15000</v>
      </c>
      <c r="K38" s="24">
        <v>15000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118" t="s">
        <v>303</v>
      </c>
      <c r="B39" s="118" t="s">
        <v>318</v>
      </c>
      <c r="C39" s="22" t="s">
        <v>317</v>
      </c>
      <c r="D39" s="118" t="s">
        <v>70</v>
      </c>
      <c r="E39" s="118" t="s">
        <v>100</v>
      </c>
      <c r="F39" s="118" t="s">
        <v>169</v>
      </c>
      <c r="G39" s="118" t="s">
        <v>319</v>
      </c>
      <c r="H39" s="118" t="s">
        <v>320</v>
      </c>
      <c r="I39" s="24">
        <v>30000</v>
      </c>
      <c r="J39" s="24">
        <v>30000</v>
      </c>
      <c r="K39" s="24">
        <v>30000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118" t="s">
        <v>303</v>
      </c>
      <c r="B40" s="118" t="s">
        <v>318</v>
      </c>
      <c r="C40" s="22" t="s">
        <v>317</v>
      </c>
      <c r="D40" s="118" t="s">
        <v>70</v>
      </c>
      <c r="E40" s="118" t="s">
        <v>100</v>
      </c>
      <c r="F40" s="118" t="s">
        <v>169</v>
      </c>
      <c r="G40" s="118" t="s">
        <v>311</v>
      </c>
      <c r="H40" s="118" t="s">
        <v>312</v>
      </c>
      <c r="I40" s="24">
        <v>13000</v>
      </c>
      <c r="J40" s="24">
        <v>13000</v>
      </c>
      <c r="K40" s="24">
        <v>13000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118" t="s">
        <v>303</v>
      </c>
      <c r="B41" s="118" t="s">
        <v>318</v>
      </c>
      <c r="C41" s="22" t="s">
        <v>317</v>
      </c>
      <c r="D41" s="118" t="s">
        <v>70</v>
      </c>
      <c r="E41" s="118" t="s">
        <v>100</v>
      </c>
      <c r="F41" s="118" t="s">
        <v>169</v>
      </c>
      <c r="G41" s="118" t="s">
        <v>269</v>
      </c>
      <c r="H41" s="118" t="s">
        <v>268</v>
      </c>
      <c r="I41" s="24">
        <v>60000</v>
      </c>
      <c r="J41" s="24">
        <v>60000</v>
      </c>
      <c r="K41" s="24">
        <v>60000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118" t="s">
        <v>303</v>
      </c>
      <c r="B42" s="118" t="s">
        <v>318</v>
      </c>
      <c r="C42" s="22" t="s">
        <v>317</v>
      </c>
      <c r="D42" s="118" t="s">
        <v>70</v>
      </c>
      <c r="E42" s="118" t="s">
        <v>100</v>
      </c>
      <c r="F42" s="118" t="s">
        <v>169</v>
      </c>
      <c r="G42" s="118" t="s">
        <v>321</v>
      </c>
      <c r="H42" s="118" t="s">
        <v>322</v>
      </c>
      <c r="I42" s="24">
        <v>20000</v>
      </c>
      <c r="J42" s="24">
        <v>20000</v>
      </c>
      <c r="K42" s="24">
        <v>20000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25"/>
      <c r="B43" s="25"/>
      <c r="C43" s="22" t="s">
        <v>323</v>
      </c>
      <c r="D43" s="25"/>
      <c r="E43" s="25"/>
      <c r="F43" s="25"/>
      <c r="G43" s="25"/>
      <c r="H43" s="25"/>
      <c r="I43" s="24">
        <v>1418400</v>
      </c>
      <c r="J43" s="24">
        <v>1418400</v>
      </c>
      <c r="K43" s="24">
        <v>1418400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118" t="s">
        <v>303</v>
      </c>
      <c r="B44" s="118" t="s">
        <v>324</v>
      </c>
      <c r="C44" s="22" t="s">
        <v>323</v>
      </c>
      <c r="D44" s="118" t="s">
        <v>70</v>
      </c>
      <c r="E44" s="118" t="s">
        <v>106</v>
      </c>
      <c r="F44" s="118" t="s">
        <v>175</v>
      </c>
      <c r="G44" s="118" t="s">
        <v>325</v>
      </c>
      <c r="H44" s="118" t="s">
        <v>326</v>
      </c>
      <c r="I44" s="24">
        <v>1418400</v>
      </c>
      <c r="J44" s="24">
        <v>1418400</v>
      </c>
      <c r="K44" s="24">
        <v>1418400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18.75" customHeight="1" spans="1:23">
      <c r="A45" s="25"/>
      <c r="B45" s="25"/>
      <c r="C45" s="22" t="s">
        <v>327</v>
      </c>
      <c r="D45" s="25"/>
      <c r="E45" s="25"/>
      <c r="F45" s="25"/>
      <c r="G45" s="25"/>
      <c r="H45" s="25"/>
      <c r="I45" s="24">
        <v>5000</v>
      </c>
      <c r="J45" s="24">
        <v>5000</v>
      </c>
      <c r="K45" s="24">
        <v>5000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18.75" customHeight="1" spans="1:23">
      <c r="A46" s="118" t="s">
        <v>303</v>
      </c>
      <c r="B46" s="118" t="s">
        <v>328</v>
      </c>
      <c r="C46" s="22" t="s">
        <v>327</v>
      </c>
      <c r="D46" s="118" t="s">
        <v>70</v>
      </c>
      <c r="E46" s="118" t="s">
        <v>102</v>
      </c>
      <c r="F46" s="118" t="s">
        <v>171</v>
      </c>
      <c r="G46" s="118" t="s">
        <v>284</v>
      </c>
      <c r="H46" s="118" t="s">
        <v>285</v>
      </c>
      <c r="I46" s="24">
        <v>5000</v>
      </c>
      <c r="J46" s="24">
        <v>5000</v>
      </c>
      <c r="K46" s="24">
        <v>5000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18.75" customHeight="1" spans="1:23">
      <c r="A47" s="25"/>
      <c r="B47" s="25"/>
      <c r="C47" s="22" t="s">
        <v>329</v>
      </c>
      <c r="D47" s="25"/>
      <c r="E47" s="25"/>
      <c r="F47" s="25"/>
      <c r="G47" s="25"/>
      <c r="H47" s="25"/>
      <c r="I47" s="24">
        <v>100000</v>
      </c>
      <c r="J47" s="24"/>
      <c r="K47" s="24"/>
      <c r="L47" s="24"/>
      <c r="M47" s="24"/>
      <c r="N47" s="24"/>
      <c r="O47" s="24"/>
      <c r="P47" s="24"/>
      <c r="Q47" s="24"/>
      <c r="R47" s="24">
        <v>100000</v>
      </c>
      <c r="S47" s="24"/>
      <c r="T47" s="24"/>
      <c r="U47" s="24"/>
      <c r="V47" s="24"/>
      <c r="W47" s="24">
        <v>100000</v>
      </c>
    </row>
    <row r="48" ht="18.75" customHeight="1" spans="1:23">
      <c r="A48" s="118" t="s">
        <v>303</v>
      </c>
      <c r="B48" s="118" t="s">
        <v>330</v>
      </c>
      <c r="C48" s="22" t="s">
        <v>329</v>
      </c>
      <c r="D48" s="118" t="s">
        <v>70</v>
      </c>
      <c r="E48" s="118" t="s">
        <v>104</v>
      </c>
      <c r="F48" s="118" t="s">
        <v>173</v>
      </c>
      <c r="G48" s="118" t="s">
        <v>262</v>
      </c>
      <c r="H48" s="118" t="s">
        <v>263</v>
      </c>
      <c r="I48" s="24">
        <v>20000</v>
      </c>
      <c r="J48" s="24"/>
      <c r="K48" s="24"/>
      <c r="L48" s="24"/>
      <c r="M48" s="24"/>
      <c r="N48" s="24"/>
      <c r="O48" s="24"/>
      <c r="P48" s="24"/>
      <c r="Q48" s="24"/>
      <c r="R48" s="24">
        <v>20000</v>
      </c>
      <c r="S48" s="24"/>
      <c r="T48" s="24"/>
      <c r="U48" s="24"/>
      <c r="V48" s="24"/>
      <c r="W48" s="24">
        <v>20000</v>
      </c>
    </row>
    <row r="49" ht="18.75" customHeight="1" spans="1:23">
      <c r="A49" s="118" t="s">
        <v>303</v>
      </c>
      <c r="B49" s="118" t="s">
        <v>330</v>
      </c>
      <c r="C49" s="22" t="s">
        <v>329</v>
      </c>
      <c r="D49" s="118" t="s">
        <v>70</v>
      </c>
      <c r="E49" s="118" t="s">
        <v>104</v>
      </c>
      <c r="F49" s="118" t="s">
        <v>173</v>
      </c>
      <c r="G49" s="118" t="s">
        <v>258</v>
      </c>
      <c r="H49" s="118" t="s">
        <v>259</v>
      </c>
      <c r="I49" s="24">
        <v>10000</v>
      </c>
      <c r="J49" s="24"/>
      <c r="K49" s="24"/>
      <c r="L49" s="24"/>
      <c r="M49" s="24"/>
      <c r="N49" s="24"/>
      <c r="O49" s="24"/>
      <c r="P49" s="24"/>
      <c r="Q49" s="24"/>
      <c r="R49" s="24">
        <v>10000</v>
      </c>
      <c r="S49" s="24"/>
      <c r="T49" s="24"/>
      <c r="U49" s="24"/>
      <c r="V49" s="24"/>
      <c r="W49" s="24">
        <v>10000</v>
      </c>
    </row>
    <row r="50" ht="18.75" customHeight="1" spans="1:23">
      <c r="A50" s="118" t="s">
        <v>303</v>
      </c>
      <c r="B50" s="118" t="s">
        <v>330</v>
      </c>
      <c r="C50" s="22" t="s">
        <v>329</v>
      </c>
      <c r="D50" s="118" t="s">
        <v>70</v>
      </c>
      <c r="E50" s="118" t="s">
        <v>104</v>
      </c>
      <c r="F50" s="118" t="s">
        <v>173</v>
      </c>
      <c r="G50" s="118" t="s">
        <v>256</v>
      </c>
      <c r="H50" s="118" t="s">
        <v>257</v>
      </c>
      <c r="I50" s="24">
        <v>20000</v>
      </c>
      <c r="J50" s="24"/>
      <c r="K50" s="24"/>
      <c r="L50" s="24"/>
      <c r="M50" s="24"/>
      <c r="N50" s="24"/>
      <c r="O50" s="24"/>
      <c r="P50" s="24"/>
      <c r="Q50" s="24"/>
      <c r="R50" s="24">
        <v>20000</v>
      </c>
      <c r="S50" s="24"/>
      <c r="T50" s="24"/>
      <c r="U50" s="24"/>
      <c r="V50" s="24"/>
      <c r="W50" s="24">
        <v>20000</v>
      </c>
    </row>
    <row r="51" ht="18.75" customHeight="1" spans="1:23">
      <c r="A51" s="118" t="s">
        <v>303</v>
      </c>
      <c r="B51" s="118" t="s">
        <v>330</v>
      </c>
      <c r="C51" s="22" t="s">
        <v>329</v>
      </c>
      <c r="D51" s="118" t="s">
        <v>70</v>
      </c>
      <c r="E51" s="118" t="s">
        <v>104</v>
      </c>
      <c r="F51" s="118" t="s">
        <v>173</v>
      </c>
      <c r="G51" s="118" t="s">
        <v>255</v>
      </c>
      <c r="H51" s="118" t="s">
        <v>184</v>
      </c>
      <c r="I51" s="24">
        <v>20000</v>
      </c>
      <c r="J51" s="24"/>
      <c r="K51" s="24"/>
      <c r="L51" s="24"/>
      <c r="M51" s="24"/>
      <c r="N51" s="24"/>
      <c r="O51" s="24"/>
      <c r="P51" s="24"/>
      <c r="Q51" s="24"/>
      <c r="R51" s="24">
        <v>20000</v>
      </c>
      <c r="S51" s="24"/>
      <c r="T51" s="24"/>
      <c r="U51" s="24"/>
      <c r="V51" s="24"/>
      <c r="W51" s="24">
        <v>20000</v>
      </c>
    </row>
    <row r="52" ht="18.75" customHeight="1" spans="1:23">
      <c r="A52" s="118" t="s">
        <v>303</v>
      </c>
      <c r="B52" s="118" t="s">
        <v>330</v>
      </c>
      <c r="C52" s="22" t="s">
        <v>329</v>
      </c>
      <c r="D52" s="118" t="s">
        <v>70</v>
      </c>
      <c r="E52" s="118" t="s">
        <v>104</v>
      </c>
      <c r="F52" s="118" t="s">
        <v>173</v>
      </c>
      <c r="G52" s="118" t="s">
        <v>269</v>
      </c>
      <c r="H52" s="118" t="s">
        <v>268</v>
      </c>
      <c r="I52" s="24">
        <v>14000</v>
      </c>
      <c r="J52" s="24"/>
      <c r="K52" s="24"/>
      <c r="L52" s="24"/>
      <c r="M52" s="24"/>
      <c r="N52" s="24"/>
      <c r="O52" s="24"/>
      <c r="P52" s="24"/>
      <c r="Q52" s="24"/>
      <c r="R52" s="24">
        <v>14000</v>
      </c>
      <c r="S52" s="24"/>
      <c r="T52" s="24"/>
      <c r="U52" s="24"/>
      <c r="V52" s="24"/>
      <c r="W52" s="24">
        <v>14000</v>
      </c>
    </row>
    <row r="53" ht="18.75" customHeight="1" spans="1:23">
      <c r="A53" s="118" t="s">
        <v>303</v>
      </c>
      <c r="B53" s="118" t="s">
        <v>330</v>
      </c>
      <c r="C53" s="22" t="s">
        <v>329</v>
      </c>
      <c r="D53" s="118" t="s">
        <v>70</v>
      </c>
      <c r="E53" s="118" t="s">
        <v>104</v>
      </c>
      <c r="F53" s="118" t="s">
        <v>173</v>
      </c>
      <c r="G53" s="118" t="s">
        <v>331</v>
      </c>
      <c r="H53" s="118" t="s">
        <v>332</v>
      </c>
      <c r="I53" s="24">
        <v>16000</v>
      </c>
      <c r="J53" s="24"/>
      <c r="K53" s="24"/>
      <c r="L53" s="24"/>
      <c r="M53" s="24"/>
      <c r="N53" s="24"/>
      <c r="O53" s="24"/>
      <c r="P53" s="24"/>
      <c r="Q53" s="24"/>
      <c r="R53" s="24">
        <v>16000</v>
      </c>
      <c r="S53" s="24"/>
      <c r="T53" s="24"/>
      <c r="U53" s="24"/>
      <c r="V53" s="24"/>
      <c r="W53" s="24">
        <v>16000</v>
      </c>
    </row>
    <row r="54" ht="18.75" customHeight="1" spans="1:23">
      <c r="A54" s="25"/>
      <c r="B54" s="25"/>
      <c r="C54" s="22" t="s">
        <v>333</v>
      </c>
      <c r="D54" s="25"/>
      <c r="E54" s="25"/>
      <c r="F54" s="25"/>
      <c r="G54" s="25"/>
      <c r="H54" s="25"/>
      <c r="I54" s="24">
        <v>15000</v>
      </c>
      <c r="J54" s="24"/>
      <c r="K54" s="24"/>
      <c r="L54" s="24"/>
      <c r="M54" s="24"/>
      <c r="N54" s="24"/>
      <c r="O54" s="24"/>
      <c r="P54" s="24"/>
      <c r="Q54" s="24"/>
      <c r="R54" s="24">
        <v>15000</v>
      </c>
      <c r="S54" s="24"/>
      <c r="T54" s="24"/>
      <c r="U54" s="24"/>
      <c r="V54" s="24"/>
      <c r="W54" s="24">
        <v>15000</v>
      </c>
    </row>
    <row r="55" ht="18.75" customHeight="1" spans="1:23">
      <c r="A55" s="118" t="s">
        <v>303</v>
      </c>
      <c r="B55" s="118" t="s">
        <v>334</v>
      </c>
      <c r="C55" s="22" t="s">
        <v>333</v>
      </c>
      <c r="D55" s="118" t="s">
        <v>70</v>
      </c>
      <c r="E55" s="118" t="s">
        <v>102</v>
      </c>
      <c r="F55" s="118" t="s">
        <v>171</v>
      </c>
      <c r="G55" s="118" t="s">
        <v>335</v>
      </c>
      <c r="H55" s="118" t="s">
        <v>336</v>
      </c>
      <c r="I55" s="24">
        <v>15000</v>
      </c>
      <c r="J55" s="24"/>
      <c r="K55" s="24"/>
      <c r="L55" s="24"/>
      <c r="M55" s="24"/>
      <c r="N55" s="24"/>
      <c r="O55" s="24"/>
      <c r="P55" s="24"/>
      <c r="Q55" s="24"/>
      <c r="R55" s="24">
        <v>15000</v>
      </c>
      <c r="S55" s="24"/>
      <c r="T55" s="24"/>
      <c r="U55" s="24"/>
      <c r="V55" s="24"/>
      <c r="W55" s="24">
        <v>15000</v>
      </c>
    </row>
    <row r="56" ht="18.75" customHeight="1" spans="1:23">
      <c r="A56" s="25"/>
      <c r="B56" s="25"/>
      <c r="C56" s="22" t="s">
        <v>337</v>
      </c>
      <c r="D56" s="25"/>
      <c r="E56" s="25"/>
      <c r="F56" s="25"/>
      <c r="G56" s="25"/>
      <c r="H56" s="25"/>
      <c r="I56" s="24">
        <v>29845.5</v>
      </c>
      <c r="J56" s="24"/>
      <c r="K56" s="24"/>
      <c r="L56" s="24"/>
      <c r="M56" s="24"/>
      <c r="N56" s="24"/>
      <c r="O56" s="24"/>
      <c r="P56" s="24"/>
      <c r="Q56" s="24"/>
      <c r="R56" s="24">
        <v>29845.5</v>
      </c>
      <c r="S56" s="24"/>
      <c r="T56" s="24"/>
      <c r="U56" s="24"/>
      <c r="V56" s="24"/>
      <c r="W56" s="24">
        <v>29845.5</v>
      </c>
    </row>
    <row r="57" ht="18.75" customHeight="1" spans="1:23">
      <c r="A57" s="118" t="s">
        <v>303</v>
      </c>
      <c r="B57" s="118" t="s">
        <v>338</v>
      </c>
      <c r="C57" s="22" t="s">
        <v>337</v>
      </c>
      <c r="D57" s="118" t="s">
        <v>70</v>
      </c>
      <c r="E57" s="118" t="s">
        <v>104</v>
      </c>
      <c r="F57" s="118" t="s">
        <v>173</v>
      </c>
      <c r="G57" s="118" t="s">
        <v>262</v>
      </c>
      <c r="H57" s="118" t="s">
        <v>263</v>
      </c>
      <c r="I57" s="24">
        <v>14845.5</v>
      </c>
      <c r="J57" s="24"/>
      <c r="K57" s="24"/>
      <c r="L57" s="24"/>
      <c r="M57" s="24"/>
      <c r="N57" s="24"/>
      <c r="O57" s="24"/>
      <c r="P57" s="24"/>
      <c r="Q57" s="24"/>
      <c r="R57" s="24">
        <v>14845.5</v>
      </c>
      <c r="S57" s="24"/>
      <c r="T57" s="24"/>
      <c r="U57" s="24"/>
      <c r="V57" s="24"/>
      <c r="W57" s="24">
        <v>14845.5</v>
      </c>
    </row>
    <row r="58" ht="18.75" customHeight="1" spans="1:23">
      <c r="A58" s="118" t="s">
        <v>303</v>
      </c>
      <c r="B58" s="118" t="s">
        <v>338</v>
      </c>
      <c r="C58" s="22" t="s">
        <v>337</v>
      </c>
      <c r="D58" s="118" t="s">
        <v>70</v>
      </c>
      <c r="E58" s="118" t="s">
        <v>104</v>
      </c>
      <c r="F58" s="118" t="s">
        <v>173</v>
      </c>
      <c r="G58" s="118" t="s">
        <v>256</v>
      </c>
      <c r="H58" s="118" t="s">
        <v>257</v>
      </c>
      <c r="I58" s="24">
        <v>10000</v>
      </c>
      <c r="J58" s="24"/>
      <c r="K58" s="24"/>
      <c r="L58" s="24"/>
      <c r="M58" s="24"/>
      <c r="N58" s="24"/>
      <c r="O58" s="24"/>
      <c r="P58" s="24"/>
      <c r="Q58" s="24"/>
      <c r="R58" s="24">
        <v>10000</v>
      </c>
      <c r="S58" s="24"/>
      <c r="T58" s="24"/>
      <c r="U58" s="24"/>
      <c r="V58" s="24"/>
      <c r="W58" s="24">
        <v>10000</v>
      </c>
    </row>
    <row r="59" ht="18.75" customHeight="1" spans="1:23">
      <c r="A59" s="118" t="s">
        <v>303</v>
      </c>
      <c r="B59" s="118" t="s">
        <v>338</v>
      </c>
      <c r="C59" s="22" t="s">
        <v>337</v>
      </c>
      <c r="D59" s="118" t="s">
        <v>70</v>
      </c>
      <c r="E59" s="118" t="s">
        <v>104</v>
      </c>
      <c r="F59" s="118" t="s">
        <v>173</v>
      </c>
      <c r="G59" s="118" t="s">
        <v>269</v>
      </c>
      <c r="H59" s="118" t="s">
        <v>268</v>
      </c>
      <c r="I59" s="24">
        <v>5000</v>
      </c>
      <c r="J59" s="24"/>
      <c r="K59" s="24"/>
      <c r="L59" s="24"/>
      <c r="M59" s="24"/>
      <c r="N59" s="24"/>
      <c r="O59" s="24"/>
      <c r="P59" s="24"/>
      <c r="Q59" s="24"/>
      <c r="R59" s="24">
        <v>5000</v>
      </c>
      <c r="S59" s="24"/>
      <c r="T59" s="24"/>
      <c r="U59" s="24"/>
      <c r="V59" s="24"/>
      <c r="W59" s="24">
        <v>5000</v>
      </c>
    </row>
    <row r="60" ht="18.75" customHeight="1" spans="1:23">
      <c r="A60" s="25"/>
      <c r="B60" s="25"/>
      <c r="C60" s="22" t="s">
        <v>339</v>
      </c>
      <c r="D60" s="25"/>
      <c r="E60" s="25"/>
      <c r="F60" s="25"/>
      <c r="G60" s="25"/>
      <c r="H60" s="25"/>
      <c r="I60" s="24">
        <v>310000</v>
      </c>
      <c r="J60" s="24">
        <v>310000</v>
      </c>
      <c r="K60" s="24">
        <v>310000</v>
      </c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18.75" customHeight="1" spans="1:23">
      <c r="A61" s="118" t="s">
        <v>303</v>
      </c>
      <c r="B61" s="118" t="s">
        <v>340</v>
      </c>
      <c r="C61" s="22" t="s">
        <v>339</v>
      </c>
      <c r="D61" s="118" t="s">
        <v>70</v>
      </c>
      <c r="E61" s="118" t="s">
        <v>102</v>
      </c>
      <c r="F61" s="118" t="s">
        <v>171</v>
      </c>
      <c r="G61" s="118" t="s">
        <v>262</v>
      </c>
      <c r="H61" s="118" t="s">
        <v>263</v>
      </c>
      <c r="I61" s="24">
        <v>70000</v>
      </c>
      <c r="J61" s="24">
        <v>70000</v>
      </c>
      <c r="K61" s="24">
        <v>70000</v>
      </c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18.75" customHeight="1" spans="1:23">
      <c r="A62" s="118" t="s">
        <v>303</v>
      </c>
      <c r="B62" s="118" t="s">
        <v>340</v>
      </c>
      <c r="C62" s="22" t="s">
        <v>339</v>
      </c>
      <c r="D62" s="118" t="s">
        <v>70</v>
      </c>
      <c r="E62" s="118" t="s">
        <v>102</v>
      </c>
      <c r="F62" s="118" t="s">
        <v>171</v>
      </c>
      <c r="G62" s="118" t="s">
        <v>258</v>
      </c>
      <c r="H62" s="118" t="s">
        <v>259</v>
      </c>
      <c r="I62" s="24">
        <v>70000</v>
      </c>
      <c r="J62" s="24">
        <v>70000</v>
      </c>
      <c r="K62" s="24">
        <v>70000</v>
      </c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18.75" customHeight="1" spans="1:23">
      <c r="A63" s="118" t="s">
        <v>303</v>
      </c>
      <c r="B63" s="118" t="s">
        <v>340</v>
      </c>
      <c r="C63" s="22" t="s">
        <v>339</v>
      </c>
      <c r="D63" s="118" t="s">
        <v>70</v>
      </c>
      <c r="E63" s="118" t="s">
        <v>102</v>
      </c>
      <c r="F63" s="118" t="s">
        <v>171</v>
      </c>
      <c r="G63" s="118" t="s">
        <v>341</v>
      </c>
      <c r="H63" s="118" t="s">
        <v>342</v>
      </c>
      <c r="I63" s="24">
        <v>30000</v>
      </c>
      <c r="J63" s="24">
        <v>30000</v>
      </c>
      <c r="K63" s="24">
        <v>30000</v>
      </c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18.75" customHeight="1" spans="1:23">
      <c r="A64" s="118" t="s">
        <v>303</v>
      </c>
      <c r="B64" s="118" t="s">
        <v>340</v>
      </c>
      <c r="C64" s="22" t="s">
        <v>339</v>
      </c>
      <c r="D64" s="118" t="s">
        <v>70</v>
      </c>
      <c r="E64" s="118" t="s">
        <v>102</v>
      </c>
      <c r="F64" s="118" t="s">
        <v>171</v>
      </c>
      <c r="G64" s="118" t="s">
        <v>335</v>
      </c>
      <c r="H64" s="118" t="s">
        <v>336</v>
      </c>
      <c r="I64" s="24">
        <v>30000</v>
      </c>
      <c r="J64" s="24">
        <v>30000</v>
      </c>
      <c r="K64" s="24">
        <v>30000</v>
      </c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18.75" customHeight="1" spans="1:23">
      <c r="A65" s="118" t="s">
        <v>303</v>
      </c>
      <c r="B65" s="118" t="s">
        <v>340</v>
      </c>
      <c r="C65" s="22" t="s">
        <v>339</v>
      </c>
      <c r="D65" s="118" t="s">
        <v>70</v>
      </c>
      <c r="E65" s="118" t="s">
        <v>102</v>
      </c>
      <c r="F65" s="118" t="s">
        <v>171</v>
      </c>
      <c r="G65" s="118" t="s">
        <v>255</v>
      </c>
      <c r="H65" s="118" t="s">
        <v>184</v>
      </c>
      <c r="I65" s="24">
        <v>50000</v>
      </c>
      <c r="J65" s="24">
        <v>50000</v>
      </c>
      <c r="K65" s="24">
        <v>50000</v>
      </c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18.75" customHeight="1" spans="1:23">
      <c r="A66" s="118" t="s">
        <v>303</v>
      </c>
      <c r="B66" s="118" t="s">
        <v>340</v>
      </c>
      <c r="C66" s="22" t="s">
        <v>339</v>
      </c>
      <c r="D66" s="118" t="s">
        <v>70</v>
      </c>
      <c r="E66" s="118" t="s">
        <v>102</v>
      </c>
      <c r="F66" s="118" t="s">
        <v>171</v>
      </c>
      <c r="G66" s="118" t="s">
        <v>269</v>
      </c>
      <c r="H66" s="118" t="s">
        <v>268</v>
      </c>
      <c r="I66" s="24">
        <v>60000</v>
      </c>
      <c r="J66" s="24">
        <v>60000</v>
      </c>
      <c r="K66" s="24">
        <v>60000</v>
      </c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18.75" customHeight="1" spans="1:23">
      <c r="A67" s="25"/>
      <c r="B67" s="25"/>
      <c r="C67" s="22" t="s">
        <v>343</v>
      </c>
      <c r="D67" s="25"/>
      <c r="E67" s="25"/>
      <c r="F67" s="25"/>
      <c r="G67" s="25"/>
      <c r="H67" s="25"/>
      <c r="I67" s="24">
        <v>29098</v>
      </c>
      <c r="J67" s="24"/>
      <c r="K67" s="24"/>
      <c r="L67" s="24"/>
      <c r="M67" s="24"/>
      <c r="N67" s="24"/>
      <c r="O67" s="24"/>
      <c r="P67" s="24"/>
      <c r="Q67" s="24"/>
      <c r="R67" s="24">
        <v>29098</v>
      </c>
      <c r="S67" s="24"/>
      <c r="T67" s="24"/>
      <c r="U67" s="24"/>
      <c r="V67" s="24"/>
      <c r="W67" s="24">
        <v>29098</v>
      </c>
    </row>
    <row r="68" ht="18.75" customHeight="1" spans="1:23">
      <c r="A68" s="118" t="s">
        <v>298</v>
      </c>
      <c r="B68" s="118" t="s">
        <v>344</v>
      </c>
      <c r="C68" s="22" t="s">
        <v>343</v>
      </c>
      <c r="D68" s="118" t="s">
        <v>70</v>
      </c>
      <c r="E68" s="118" t="s">
        <v>102</v>
      </c>
      <c r="F68" s="118" t="s">
        <v>171</v>
      </c>
      <c r="G68" s="118" t="s">
        <v>262</v>
      </c>
      <c r="H68" s="118" t="s">
        <v>263</v>
      </c>
      <c r="I68" s="24">
        <v>9098</v>
      </c>
      <c r="J68" s="24"/>
      <c r="K68" s="24"/>
      <c r="L68" s="24"/>
      <c r="M68" s="24"/>
      <c r="N68" s="24"/>
      <c r="O68" s="24"/>
      <c r="P68" s="24"/>
      <c r="Q68" s="24"/>
      <c r="R68" s="24">
        <v>9098</v>
      </c>
      <c r="S68" s="24"/>
      <c r="T68" s="24"/>
      <c r="U68" s="24"/>
      <c r="V68" s="24"/>
      <c r="W68" s="24">
        <v>9098</v>
      </c>
    </row>
    <row r="69" ht="18.75" customHeight="1" spans="1:23">
      <c r="A69" s="118" t="s">
        <v>298</v>
      </c>
      <c r="B69" s="118" t="s">
        <v>344</v>
      </c>
      <c r="C69" s="22" t="s">
        <v>343</v>
      </c>
      <c r="D69" s="118" t="s">
        <v>70</v>
      </c>
      <c r="E69" s="118" t="s">
        <v>102</v>
      </c>
      <c r="F69" s="118" t="s">
        <v>171</v>
      </c>
      <c r="G69" s="118" t="s">
        <v>258</v>
      </c>
      <c r="H69" s="118" t="s">
        <v>259</v>
      </c>
      <c r="I69" s="24">
        <v>10000</v>
      </c>
      <c r="J69" s="24"/>
      <c r="K69" s="24"/>
      <c r="L69" s="24"/>
      <c r="M69" s="24"/>
      <c r="N69" s="24"/>
      <c r="O69" s="24"/>
      <c r="P69" s="24"/>
      <c r="Q69" s="24"/>
      <c r="R69" s="24">
        <v>10000</v>
      </c>
      <c r="S69" s="24"/>
      <c r="T69" s="24"/>
      <c r="U69" s="24"/>
      <c r="V69" s="24"/>
      <c r="W69" s="24">
        <v>10000</v>
      </c>
    </row>
    <row r="70" ht="18.75" customHeight="1" spans="1:23">
      <c r="A70" s="118" t="s">
        <v>298</v>
      </c>
      <c r="B70" s="118" t="s">
        <v>344</v>
      </c>
      <c r="C70" s="22" t="s">
        <v>343</v>
      </c>
      <c r="D70" s="118" t="s">
        <v>70</v>
      </c>
      <c r="E70" s="118" t="s">
        <v>102</v>
      </c>
      <c r="F70" s="118" t="s">
        <v>171</v>
      </c>
      <c r="G70" s="118" t="s">
        <v>258</v>
      </c>
      <c r="H70" s="118" t="s">
        <v>259</v>
      </c>
      <c r="I70" s="24">
        <v>10000</v>
      </c>
      <c r="J70" s="24"/>
      <c r="K70" s="24"/>
      <c r="L70" s="24"/>
      <c r="M70" s="24"/>
      <c r="N70" s="24"/>
      <c r="O70" s="24"/>
      <c r="P70" s="24"/>
      <c r="Q70" s="24"/>
      <c r="R70" s="24">
        <v>10000</v>
      </c>
      <c r="S70" s="24"/>
      <c r="T70" s="24"/>
      <c r="U70" s="24"/>
      <c r="V70" s="24"/>
      <c r="W70" s="24">
        <v>10000</v>
      </c>
    </row>
    <row r="71" ht="18.75" customHeight="1" spans="1:23">
      <c r="A71" s="25"/>
      <c r="B71" s="25"/>
      <c r="C71" s="22" t="s">
        <v>345</v>
      </c>
      <c r="D71" s="25"/>
      <c r="E71" s="25"/>
      <c r="F71" s="25"/>
      <c r="G71" s="25"/>
      <c r="H71" s="25"/>
      <c r="I71" s="24">
        <v>90000</v>
      </c>
      <c r="J71" s="24">
        <v>90000</v>
      </c>
      <c r="K71" s="24">
        <v>90000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18.75" customHeight="1" spans="1:23">
      <c r="A72" s="118" t="s">
        <v>298</v>
      </c>
      <c r="B72" s="118" t="s">
        <v>346</v>
      </c>
      <c r="C72" s="22" t="s">
        <v>345</v>
      </c>
      <c r="D72" s="118" t="s">
        <v>70</v>
      </c>
      <c r="E72" s="118" t="s">
        <v>102</v>
      </c>
      <c r="F72" s="118" t="s">
        <v>171</v>
      </c>
      <c r="G72" s="118" t="s">
        <v>311</v>
      </c>
      <c r="H72" s="118" t="s">
        <v>312</v>
      </c>
      <c r="I72" s="24">
        <v>90000</v>
      </c>
      <c r="J72" s="24">
        <v>90000</v>
      </c>
      <c r="K72" s="24">
        <v>90000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18.75" customHeight="1" spans="1:23">
      <c r="A73" s="25"/>
      <c r="B73" s="25"/>
      <c r="C73" s="22" t="s">
        <v>347</v>
      </c>
      <c r="D73" s="25"/>
      <c r="E73" s="25"/>
      <c r="F73" s="25"/>
      <c r="G73" s="25"/>
      <c r="H73" s="25"/>
      <c r="I73" s="24">
        <v>550</v>
      </c>
      <c r="J73" s="24"/>
      <c r="K73" s="24"/>
      <c r="L73" s="24"/>
      <c r="M73" s="24"/>
      <c r="N73" s="24"/>
      <c r="O73" s="24"/>
      <c r="P73" s="24"/>
      <c r="Q73" s="24"/>
      <c r="R73" s="24">
        <v>550</v>
      </c>
      <c r="S73" s="24"/>
      <c r="T73" s="24"/>
      <c r="U73" s="24"/>
      <c r="V73" s="24"/>
      <c r="W73" s="24">
        <v>550</v>
      </c>
    </row>
    <row r="74" ht="18.75" customHeight="1" spans="1:23">
      <c r="A74" s="118" t="s">
        <v>303</v>
      </c>
      <c r="B74" s="118" t="s">
        <v>348</v>
      </c>
      <c r="C74" s="22" t="s">
        <v>347</v>
      </c>
      <c r="D74" s="118" t="s">
        <v>70</v>
      </c>
      <c r="E74" s="118" t="s">
        <v>102</v>
      </c>
      <c r="F74" s="118" t="s">
        <v>171</v>
      </c>
      <c r="G74" s="118" t="s">
        <v>305</v>
      </c>
      <c r="H74" s="118" t="s">
        <v>306</v>
      </c>
      <c r="I74" s="24">
        <v>550</v>
      </c>
      <c r="J74" s="24"/>
      <c r="K74" s="24"/>
      <c r="L74" s="24"/>
      <c r="M74" s="24"/>
      <c r="N74" s="24"/>
      <c r="O74" s="24"/>
      <c r="P74" s="24"/>
      <c r="Q74" s="24"/>
      <c r="R74" s="24">
        <v>550</v>
      </c>
      <c r="S74" s="24"/>
      <c r="T74" s="24"/>
      <c r="U74" s="24"/>
      <c r="V74" s="24"/>
      <c r="W74" s="24">
        <v>550</v>
      </c>
    </row>
    <row r="75" ht="18.75" customHeight="1" spans="1:23">
      <c r="A75" s="25"/>
      <c r="B75" s="25"/>
      <c r="C75" s="22" t="s">
        <v>349</v>
      </c>
      <c r="D75" s="25"/>
      <c r="E75" s="25"/>
      <c r="F75" s="25"/>
      <c r="G75" s="25"/>
      <c r="H75" s="25"/>
      <c r="I75" s="24">
        <v>15000</v>
      </c>
      <c r="J75" s="24"/>
      <c r="K75" s="24"/>
      <c r="L75" s="24"/>
      <c r="M75" s="24"/>
      <c r="N75" s="24"/>
      <c r="O75" s="24"/>
      <c r="P75" s="24"/>
      <c r="Q75" s="24"/>
      <c r="R75" s="24">
        <v>15000</v>
      </c>
      <c r="S75" s="24"/>
      <c r="T75" s="24"/>
      <c r="U75" s="24"/>
      <c r="V75" s="24"/>
      <c r="W75" s="24">
        <v>15000</v>
      </c>
    </row>
    <row r="76" ht="18.75" customHeight="1" spans="1:23">
      <c r="A76" s="118" t="s">
        <v>303</v>
      </c>
      <c r="B76" s="118" t="s">
        <v>350</v>
      </c>
      <c r="C76" s="22" t="s">
        <v>349</v>
      </c>
      <c r="D76" s="118" t="s">
        <v>70</v>
      </c>
      <c r="E76" s="118" t="s">
        <v>102</v>
      </c>
      <c r="F76" s="118" t="s">
        <v>171</v>
      </c>
      <c r="G76" s="118" t="s">
        <v>255</v>
      </c>
      <c r="H76" s="118" t="s">
        <v>184</v>
      </c>
      <c r="I76" s="24">
        <v>15000</v>
      </c>
      <c r="J76" s="24"/>
      <c r="K76" s="24"/>
      <c r="L76" s="24"/>
      <c r="M76" s="24"/>
      <c r="N76" s="24"/>
      <c r="O76" s="24"/>
      <c r="P76" s="24"/>
      <c r="Q76" s="24"/>
      <c r="R76" s="24">
        <v>15000</v>
      </c>
      <c r="S76" s="24"/>
      <c r="T76" s="24"/>
      <c r="U76" s="24"/>
      <c r="V76" s="24"/>
      <c r="W76" s="24">
        <v>15000</v>
      </c>
    </row>
    <row r="77" ht="18.75" customHeight="1" spans="1:23">
      <c r="A77" s="25"/>
      <c r="B77" s="25"/>
      <c r="C77" s="22" t="s">
        <v>351</v>
      </c>
      <c r="D77" s="25"/>
      <c r="E77" s="25"/>
      <c r="F77" s="25"/>
      <c r="G77" s="25"/>
      <c r="H77" s="25"/>
      <c r="I77" s="24">
        <v>1844500</v>
      </c>
      <c r="J77" s="24">
        <v>1844500</v>
      </c>
      <c r="K77" s="24">
        <v>1844500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18.75" customHeight="1" spans="1:23">
      <c r="A78" s="118" t="s">
        <v>303</v>
      </c>
      <c r="B78" s="118" t="s">
        <v>352</v>
      </c>
      <c r="C78" s="22" t="s">
        <v>351</v>
      </c>
      <c r="D78" s="118" t="s">
        <v>70</v>
      </c>
      <c r="E78" s="118" t="s">
        <v>104</v>
      </c>
      <c r="F78" s="118" t="s">
        <v>173</v>
      </c>
      <c r="G78" s="118" t="s">
        <v>284</v>
      </c>
      <c r="H78" s="118" t="s">
        <v>285</v>
      </c>
      <c r="I78" s="24">
        <v>1844500</v>
      </c>
      <c r="J78" s="24">
        <v>1844500</v>
      </c>
      <c r="K78" s="24">
        <v>1844500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18.75" customHeight="1" spans="1:23">
      <c r="A79" s="35" t="s">
        <v>111</v>
      </c>
      <c r="B79" s="36"/>
      <c r="C79" s="36"/>
      <c r="D79" s="36"/>
      <c r="E79" s="36"/>
      <c r="F79" s="36"/>
      <c r="G79" s="36"/>
      <c r="H79" s="37"/>
      <c r="I79" s="24">
        <v>6218980.61</v>
      </c>
      <c r="J79" s="24">
        <v>5177900</v>
      </c>
      <c r="K79" s="24">
        <v>5177900</v>
      </c>
      <c r="L79" s="24"/>
      <c r="M79" s="24"/>
      <c r="N79" s="24"/>
      <c r="O79" s="24"/>
      <c r="P79" s="24"/>
      <c r="Q79" s="24"/>
      <c r="R79" s="24">
        <v>1041080.61</v>
      </c>
      <c r="S79" s="24"/>
      <c r="T79" s="24"/>
      <c r="U79" s="24"/>
      <c r="V79" s="24"/>
      <c r="W79" s="24">
        <v>1041080.61</v>
      </c>
    </row>
  </sheetData>
  <autoFilter xmlns:etc="http://www.wps.cn/officeDocument/2017/etCustomData" ref="A5:W79" etc:filterBottomFollowUsedRange="0">
    <extLst/>
  </autoFilter>
  <mergeCells count="28">
    <mergeCell ref="A3:W3"/>
    <mergeCell ref="A4:H4"/>
    <mergeCell ref="J5:M5"/>
    <mergeCell ref="N5:P5"/>
    <mergeCell ref="R5:W5"/>
    <mergeCell ref="A79:H79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3"/>
  <sheetViews>
    <sheetView showZeros="0" tabSelected="1" workbookViewId="0">
      <pane ySplit="1" topLeftCell="A90" activePane="bottomLeft" state="frozen"/>
      <selection/>
      <selection pane="bottomLeft" activeCell="B114" sqref="B114:B119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6" t="s">
        <v>353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"单位名称："&amp;"耿马傣族佤族自治县农业农村局"</f>
        <v>单位名称：耿马傣族佤族自治县农业农村局</v>
      </c>
      <c r="B4" s="4"/>
      <c r="C4" s="4"/>
      <c r="D4" s="4"/>
      <c r="E4" s="4"/>
      <c r="F4" s="38"/>
      <c r="G4" s="4"/>
      <c r="H4" s="38"/>
    </row>
    <row r="5" ht="18.75" customHeight="1" spans="1:10">
      <c r="A5" s="47" t="s">
        <v>354</v>
      </c>
      <c r="B5" s="47" t="s">
        <v>355</v>
      </c>
      <c r="C5" s="47" t="s">
        <v>356</v>
      </c>
      <c r="D5" s="47" t="s">
        <v>357</v>
      </c>
      <c r="E5" s="47" t="s">
        <v>358</v>
      </c>
      <c r="F5" s="53" t="s">
        <v>359</v>
      </c>
      <c r="G5" s="47" t="s">
        <v>360</v>
      </c>
      <c r="H5" s="53" t="s">
        <v>361</v>
      </c>
      <c r="I5" s="53" t="s">
        <v>362</v>
      </c>
      <c r="J5" s="47" t="s">
        <v>363</v>
      </c>
    </row>
    <row r="6" ht="18.75" customHeight="1" spans="1:10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</row>
    <row r="7" ht="18.75" customHeight="1" spans="1:10">
      <c r="A7" s="34" t="s">
        <v>70</v>
      </c>
      <c r="B7" s="48"/>
      <c r="C7" s="48"/>
      <c r="D7" s="48"/>
      <c r="E7" s="54"/>
      <c r="F7" s="55"/>
      <c r="G7" s="54"/>
      <c r="H7" s="55"/>
      <c r="I7" s="55"/>
      <c r="J7" s="54"/>
    </row>
    <row r="8" ht="18.75" customHeight="1" spans="1:10">
      <c r="A8" s="207" t="s">
        <v>343</v>
      </c>
      <c r="B8" s="22" t="s">
        <v>364</v>
      </c>
      <c r="C8" s="22" t="s">
        <v>365</v>
      </c>
      <c r="D8" s="22" t="s">
        <v>366</v>
      </c>
      <c r="E8" s="34" t="s">
        <v>367</v>
      </c>
      <c r="F8" s="22" t="s">
        <v>368</v>
      </c>
      <c r="G8" s="34" t="s">
        <v>153</v>
      </c>
      <c r="H8" s="22" t="s">
        <v>369</v>
      </c>
      <c r="I8" s="22" t="s">
        <v>370</v>
      </c>
      <c r="J8" s="34" t="s">
        <v>371</v>
      </c>
    </row>
    <row r="9" ht="18.75" customHeight="1" spans="1:10">
      <c r="A9" s="207" t="s">
        <v>343</v>
      </c>
      <c r="B9" s="22" t="s">
        <v>372</v>
      </c>
      <c r="C9" s="22" t="s">
        <v>373</v>
      </c>
      <c r="D9" s="22" t="s">
        <v>374</v>
      </c>
      <c r="E9" s="34" t="s">
        <v>375</v>
      </c>
      <c r="F9" s="22" t="s">
        <v>368</v>
      </c>
      <c r="G9" s="34" t="s">
        <v>376</v>
      </c>
      <c r="H9" s="22" t="s">
        <v>377</v>
      </c>
      <c r="I9" s="22" t="s">
        <v>378</v>
      </c>
      <c r="J9" s="34" t="s">
        <v>371</v>
      </c>
    </row>
    <row r="10" ht="78" customHeight="1" spans="1:10">
      <c r="A10" s="207" t="s">
        <v>343</v>
      </c>
      <c r="B10" s="22" t="s">
        <v>372</v>
      </c>
      <c r="C10" s="22" t="s">
        <v>379</v>
      </c>
      <c r="D10" s="22" t="s">
        <v>380</v>
      </c>
      <c r="E10" s="34" t="s">
        <v>380</v>
      </c>
      <c r="F10" s="22" t="s">
        <v>381</v>
      </c>
      <c r="G10" s="34" t="s">
        <v>382</v>
      </c>
      <c r="H10" s="22" t="s">
        <v>383</v>
      </c>
      <c r="I10" s="22" t="s">
        <v>378</v>
      </c>
      <c r="J10" s="34" t="s">
        <v>371</v>
      </c>
    </row>
    <row r="11" ht="72" customHeight="1" spans="1:10">
      <c r="A11" s="207" t="s">
        <v>333</v>
      </c>
      <c r="B11" s="22" t="s">
        <v>384</v>
      </c>
      <c r="C11" s="22" t="s">
        <v>365</v>
      </c>
      <c r="D11" s="22" t="s">
        <v>366</v>
      </c>
      <c r="E11" s="34" t="s">
        <v>385</v>
      </c>
      <c r="F11" s="22" t="s">
        <v>368</v>
      </c>
      <c r="G11" s="34" t="s">
        <v>386</v>
      </c>
      <c r="H11" s="22" t="s">
        <v>387</v>
      </c>
      <c r="I11" s="22" t="s">
        <v>370</v>
      </c>
      <c r="J11" s="34" t="s">
        <v>388</v>
      </c>
    </row>
    <row r="12" ht="18.75" customHeight="1" spans="1:10">
      <c r="A12" s="207" t="s">
        <v>333</v>
      </c>
      <c r="B12" s="22" t="s">
        <v>389</v>
      </c>
      <c r="C12" s="22" t="s">
        <v>365</v>
      </c>
      <c r="D12" s="22" t="s">
        <v>390</v>
      </c>
      <c r="E12" s="34" t="s">
        <v>391</v>
      </c>
      <c r="F12" s="22" t="s">
        <v>381</v>
      </c>
      <c r="G12" s="34" t="s">
        <v>392</v>
      </c>
      <c r="H12" s="22" t="s">
        <v>383</v>
      </c>
      <c r="I12" s="22" t="s">
        <v>370</v>
      </c>
      <c r="J12" s="34" t="s">
        <v>393</v>
      </c>
    </row>
    <row r="13" ht="18.75" customHeight="1" spans="1:10">
      <c r="A13" s="207" t="s">
        <v>333</v>
      </c>
      <c r="B13" s="22" t="s">
        <v>389</v>
      </c>
      <c r="C13" s="22" t="s">
        <v>365</v>
      </c>
      <c r="D13" s="22" t="s">
        <v>394</v>
      </c>
      <c r="E13" s="34" t="s">
        <v>395</v>
      </c>
      <c r="F13" s="22" t="s">
        <v>381</v>
      </c>
      <c r="G13" s="34" t="s">
        <v>392</v>
      </c>
      <c r="H13" s="22" t="s">
        <v>383</v>
      </c>
      <c r="I13" s="22" t="s">
        <v>370</v>
      </c>
      <c r="J13" s="34" t="s">
        <v>396</v>
      </c>
    </row>
    <row r="14" ht="18.75" customHeight="1" spans="1:10">
      <c r="A14" s="207" t="s">
        <v>333</v>
      </c>
      <c r="B14" s="22" t="s">
        <v>389</v>
      </c>
      <c r="C14" s="22" t="s">
        <v>365</v>
      </c>
      <c r="D14" s="22" t="s">
        <v>397</v>
      </c>
      <c r="E14" s="34" t="s">
        <v>398</v>
      </c>
      <c r="F14" s="22" t="s">
        <v>399</v>
      </c>
      <c r="G14" s="34" t="s">
        <v>400</v>
      </c>
      <c r="H14" s="22" t="s">
        <v>401</v>
      </c>
      <c r="I14" s="22" t="s">
        <v>370</v>
      </c>
      <c r="J14" s="34" t="s">
        <v>402</v>
      </c>
    </row>
    <row r="15" ht="18.75" customHeight="1" spans="1:10">
      <c r="A15" s="207" t="s">
        <v>333</v>
      </c>
      <c r="B15" s="22" t="s">
        <v>389</v>
      </c>
      <c r="C15" s="22" t="s">
        <v>373</v>
      </c>
      <c r="D15" s="22" t="s">
        <v>374</v>
      </c>
      <c r="E15" s="34" t="s">
        <v>403</v>
      </c>
      <c r="F15" s="22" t="s">
        <v>368</v>
      </c>
      <c r="G15" s="34" t="s">
        <v>404</v>
      </c>
      <c r="H15" s="22" t="s">
        <v>405</v>
      </c>
      <c r="I15" s="22" t="s">
        <v>378</v>
      </c>
      <c r="J15" s="34" t="s">
        <v>406</v>
      </c>
    </row>
    <row r="16" ht="54" customHeight="1" spans="1:10">
      <c r="A16" s="207" t="s">
        <v>333</v>
      </c>
      <c r="B16" s="22" t="s">
        <v>389</v>
      </c>
      <c r="C16" s="22" t="s">
        <v>379</v>
      </c>
      <c r="D16" s="22" t="s">
        <v>380</v>
      </c>
      <c r="E16" s="34" t="s">
        <v>407</v>
      </c>
      <c r="F16" s="22" t="s">
        <v>381</v>
      </c>
      <c r="G16" s="34" t="s">
        <v>392</v>
      </c>
      <c r="H16" s="22" t="s">
        <v>383</v>
      </c>
      <c r="I16" s="22" t="s">
        <v>370</v>
      </c>
      <c r="J16" s="34" t="s">
        <v>408</v>
      </c>
    </row>
    <row r="17" ht="55" customHeight="1" spans="1:10">
      <c r="A17" s="207" t="s">
        <v>333</v>
      </c>
      <c r="B17" s="22" t="s">
        <v>389</v>
      </c>
      <c r="C17" s="22" t="s">
        <v>379</v>
      </c>
      <c r="D17" s="22" t="s">
        <v>380</v>
      </c>
      <c r="E17" s="34" t="s">
        <v>409</v>
      </c>
      <c r="F17" s="22" t="s">
        <v>381</v>
      </c>
      <c r="G17" s="34" t="s">
        <v>392</v>
      </c>
      <c r="H17" s="22" t="s">
        <v>383</v>
      </c>
      <c r="I17" s="22" t="s">
        <v>370</v>
      </c>
      <c r="J17" s="34" t="s">
        <v>410</v>
      </c>
    </row>
    <row r="18" ht="18.75" customHeight="1" spans="1:10">
      <c r="A18" s="207" t="s">
        <v>327</v>
      </c>
      <c r="B18" s="22" t="s">
        <v>327</v>
      </c>
      <c r="C18" s="22" t="s">
        <v>365</v>
      </c>
      <c r="D18" s="22" t="s">
        <v>366</v>
      </c>
      <c r="E18" s="34" t="s">
        <v>411</v>
      </c>
      <c r="F18" s="22" t="s">
        <v>368</v>
      </c>
      <c r="G18" s="34" t="s">
        <v>412</v>
      </c>
      <c r="H18" s="22" t="s">
        <v>387</v>
      </c>
      <c r="I18" s="22" t="s">
        <v>370</v>
      </c>
      <c r="J18" s="34" t="s">
        <v>413</v>
      </c>
    </row>
    <row r="19" ht="18.75" customHeight="1" spans="1:10">
      <c r="A19" s="207" t="s">
        <v>327</v>
      </c>
      <c r="B19" s="22" t="s">
        <v>327</v>
      </c>
      <c r="C19" s="22" t="s">
        <v>365</v>
      </c>
      <c r="D19" s="22" t="s">
        <v>390</v>
      </c>
      <c r="E19" s="34" t="s">
        <v>391</v>
      </c>
      <c r="F19" s="22" t="s">
        <v>381</v>
      </c>
      <c r="G19" s="34" t="s">
        <v>392</v>
      </c>
      <c r="H19" s="22" t="s">
        <v>383</v>
      </c>
      <c r="I19" s="22" t="s">
        <v>370</v>
      </c>
      <c r="J19" s="34" t="s">
        <v>393</v>
      </c>
    </row>
    <row r="20" ht="18.75" customHeight="1" spans="1:10">
      <c r="A20" s="207" t="s">
        <v>327</v>
      </c>
      <c r="B20" s="22" t="s">
        <v>327</v>
      </c>
      <c r="C20" s="22" t="s">
        <v>365</v>
      </c>
      <c r="D20" s="22" t="s">
        <v>394</v>
      </c>
      <c r="E20" s="34" t="s">
        <v>395</v>
      </c>
      <c r="F20" s="22" t="s">
        <v>381</v>
      </c>
      <c r="G20" s="34" t="s">
        <v>392</v>
      </c>
      <c r="H20" s="22" t="s">
        <v>383</v>
      </c>
      <c r="I20" s="22" t="s">
        <v>370</v>
      </c>
      <c r="J20" s="34" t="s">
        <v>396</v>
      </c>
    </row>
    <row r="21" ht="18.75" customHeight="1" spans="1:10">
      <c r="A21" s="207" t="s">
        <v>327</v>
      </c>
      <c r="B21" s="22" t="s">
        <v>327</v>
      </c>
      <c r="C21" s="22" t="s">
        <v>365</v>
      </c>
      <c r="D21" s="22" t="s">
        <v>397</v>
      </c>
      <c r="E21" s="34" t="s">
        <v>398</v>
      </c>
      <c r="F21" s="22" t="s">
        <v>399</v>
      </c>
      <c r="G21" s="34" t="s">
        <v>414</v>
      </c>
      <c r="H21" s="22" t="s">
        <v>401</v>
      </c>
      <c r="I21" s="22" t="s">
        <v>370</v>
      </c>
      <c r="J21" s="34" t="s">
        <v>402</v>
      </c>
    </row>
    <row r="22" ht="18.75" customHeight="1" spans="1:10">
      <c r="A22" s="207" t="s">
        <v>327</v>
      </c>
      <c r="B22" s="22" t="s">
        <v>327</v>
      </c>
      <c r="C22" s="22" t="s">
        <v>373</v>
      </c>
      <c r="D22" s="22" t="s">
        <v>374</v>
      </c>
      <c r="E22" s="34" t="s">
        <v>403</v>
      </c>
      <c r="F22" s="22" t="s">
        <v>368</v>
      </c>
      <c r="G22" s="34" t="s">
        <v>415</v>
      </c>
      <c r="H22" s="22" t="s">
        <v>405</v>
      </c>
      <c r="I22" s="22" t="s">
        <v>378</v>
      </c>
      <c r="J22" s="34" t="s">
        <v>406</v>
      </c>
    </row>
    <row r="23" ht="18.75" customHeight="1" spans="1:10">
      <c r="A23" s="207" t="s">
        <v>327</v>
      </c>
      <c r="B23" s="22" t="s">
        <v>327</v>
      </c>
      <c r="C23" s="22" t="s">
        <v>379</v>
      </c>
      <c r="D23" s="22" t="s">
        <v>380</v>
      </c>
      <c r="E23" s="34" t="s">
        <v>416</v>
      </c>
      <c r="F23" s="22" t="s">
        <v>381</v>
      </c>
      <c r="G23" s="34" t="s">
        <v>392</v>
      </c>
      <c r="H23" s="22" t="s">
        <v>383</v>
      </c>
      <c r="I23" s="22" t="s">
        <v>370</v>
      </c>
      <c r="J23" s="34" t="s">
        <v>408</v>
      </c>
    </row>
    <row r="24" ht="18.75" customHeight="1" spans="1:10">
      <c r="A24" s="207" t="s">
        <v>345</v>
      </c>
      <c r="B24" s="22" t="s">
        <v>417</v>
      </c>
      <c r="C24" s="22" t="s">
        <v>365</v>
      </c>
      <c r="D24" s="22" t="s">
        <v>366</v>
      </c>
      <c r="E24" s="34" t="s">
        <v>418</v>
      </c>
      <c r="F24" s="22" t="s">
        <v>368</v>
      </c>
      <c r="G24" s="34" t="s">
        <v>419</v>
      </c>
      <c r="H24" s="22" t="s">
        <v>420</v>
      </c>
      <c r="I24" s="22" t="s">
        <v>370</v>
      </c>
      <c r="J24" s="34" t="s">
        <v>421</v>
      </c>
    </row>
    <row r="25" ht="18.75" customHeight="1" spans="1:10">
      <c r="A25" s="207" t="s">
        <v>345</v>
      </c>
      <c r="B25" s="22" t="s">
        <v>417</v>
      </c>
      <c r="C25" s="22" t="s">
        <v>373</v>
      </c>
      <c r="D25" s="22" t="s">
        <v>422</v>
      </c>
      <c r="E25" s="34" t="s">
        <v>418</v>
      </c>
      <c r="F25" s="22" t="s">
        <v>368</v>
      </c>
      <c r="G25" s="34" t="s">
        <v>423</v>
      </c>
      <c r="H25" s="22" t="s">
        <v>383</v>
      </c>
      <c r="I25" s="22" t="s">
        <v>378</v>
      </c>
      <c r="J25" s="34" t="s">
        <v>421</v>
      </c>
    </row>
    <row r="26" ht="18.75" customHeight="1" spans="1:10">
      <c r="A26" s="207" t="s">
        <v>345</v>
      </c>
      <c r="B26" s="22" t="s">
        <v>417</v>
      </c>
      <c r="C26" s="22" t="s">
        <v>379</v>
      </c>
      <c r="D26" s="22" t="s">
        <v>380</v>
      </c>
      <c r="E26" s="34" t="s">
        <v>424</v>
      </c>
      <c r="F26" s="22" t="s">
        <v>368</v>
      </c>
      <c r="G26" s="34" t="s">
        <v>382</v>
      </c>
      <c r="H26" s="22" t="s">
        <v>383</v>
      </c>
      <c r="I26" s="22" t="s">
        <v>378</v>
      </c>
      <c r="J26" s="34" t="s">
        <v>421</v>
      </c>
    </row>
    <row r="27" ht="18.75" customHeight="1" spans="1:10">
      <c r="A27" s="207" t="s">
        <v>351</v>
      </c>
      <c r="B27" s="22" t="s">
        <v>425</v>
      </c>
      <c r="C27" s="22" t="s">
        <v>365</v>
      </c>
      <c r="D27" s="22" t="s">
        <v>366</v>
      </c>
      <c r="E27" s="34" t="s">
        <v>426</v>
      </c>
      <c r="F27" s="22" t="s">
        <v>368</v>
      </c>
      <c r="G27" s="34" t="s">
        <v>427</v>
      </c>
      <c r="H27" s="22" t="s">
        <v>387</v>
      </c>
      <c r="I27" s="22" t="s">
        <v>370</v>
      </c>
      <c r="J27" s="34" t="s">
        <v>428</v>
      </c>
    </row>
    <row r="28" ht="18.75" customHeight="1" spans="1:10">
      <c r="A28" s="207" t="s">
        <v>351</v>
      </c>
      <c r="B28" s="22" t="s">
        <v>425</v>
      </c>
      <c r="C28" s="22" t="s">
        <v>365</v>
      </c>
      <c r="D28" s="22" t="s">
        <v>390</v>
      </c>
      <c r="E28" s="34" t="s">
        <v>429</v>
      </c>
      <c r="F28" s="22" t="s">
        <v>381</v>
      </c>
      <c r="G28" s="34" t="s">
        <v>392</v>
      </c>
      <c r="H28" s="22" t="s">
        <v>383</v>
      </c>
      <c r="I28" s="22" t="s">
        <v>370</v>
      </c>
      <c r="J28" s="34" t="s">
        <v>429</v>
      </c>
    </row>
    <row r="29" ht="18.75" customHeight="1" spans="1:10">
      <c r="A29" s="207" t="s">
        <v>351</v>
      </c>
      <c r="B29" s="22" t="s">
        <v>425</v>
      </c>
      <c r="C29" s="22" t="s">
        <v>365</v>
      </c>
      <c r="D29" s="22" t="s">
        <v>394</v>
      </c>
      <c r="E29" s="34" t="s">
        <v>430</v>
      </c>
      <c r="F29" s="22" t="s">
        <v>381</v>
      </c>
      <c r="G29" s="34" t="s">
        <v>431</v>
      </c>
      <c r="H29" s="22" t="s">
        <v>383</v>
      </c>
      <c r="I29" s="22" t="s">
        <v>370</v>
      </c>
      <c r="J29" s="34" t="s">
        <v>430</v>
      </c>
    </row>
    <row r="30" ht="18.75" customHeight="1" spans="1:10">
      <c r="A30" s="207" t="s">
        <v>351</v>
      </c>
      <c r="B30" s="22" t="s">
        <v>425</v>
      </c>
      <c r="C30" s="22" t="s">
        <v>365</v>
      </c>
      <c r="D30" s="22" t="s">
        <v>397</v>
      </c>
      <c r="E30" s="34" t="s">
        <v>398</v>
      </c>
      <c r="F30" s="22" t="s">
        <v>399</v>
      </c>
      <c r="G30" s="34" t="s">
        <v>432</v>
      </c>
      <c r="H30" s="22" t="s">
        <v>433</v>
      </c>
      <c r="I30" s="22" t="s">
        <v>370</v>
      </c>
      <c r="J30" s="34" t="s">
        <v>434</v>
      </c>
    </row>
    <row r="31" ht="18.75" customHeight="1" spans="1:10">
      <c r="A31" s="207" t="s">
        <v>351</v>
      </c>
      <c r="B31" s="22" t="s">
        <v>425</v>
      </c>
      <c r="C31" s="22" t="s">
        <v>373</v>
      </c>
      <c r="D31" s="22" t="s">
        <v>422</v>
      </c>
      <c r="E31" s="34" t="s">
        <v>435</v>
      </c>
      <c r="F31" s="22" t="s">
        <v>381</v>
      </c>
      <c r="G31" s="34" t="s">
        <v>155</v>
      </c>
      <c r="H31" s="22" t="s">
        <v>383</v>
      </c>
      <c r="I31" s="22" t="s">
        <v>370</v>
      </c>
      <c r="J31" s="34" t="s">
        <v>436</v>
      </c>
    </row>
    <row r="32" ht="18.75" customHeight="1" spans="1:10">
      <c r="A32" s="207" t="s">
        <v>351</v>
      </c>
      <c r="B32" s="22" t="s">
        <v>425</v>
      </c>
      <c r="C32" s="22" t="s">
        <v>373</v>
      </c>
      <c r="D32" s="22" t="s">
        <v>374</v>
      </c>
      <c r="E32" s="34" t="s">
        <v>437</v>
      </c>
      <c r="F32" s="22" t="s">
        <v>368</v>
      </c>
      <c r="G32" s="34" t="s">
        <v>438</v>
      </c>
      <c r="H32" s="22" t="s">
        <v>405</v>
      </c>
      <c r="I32" s="22" t="s">
        <v>378</v>
      </c>
      <c r="J32" s="34" t="s">
        <v>437</v>
      </c>
    </row>
    <row r="33" ht="18.75" customHeight="1" spans="1:10">
      <c r="A33" s="207" t="s">
        <v>351</v>
      </c>
      <c r="B33" s="22" t="s">
        <v>425</v>
      </c>
      <c r="C33" s="22" t="s">
        <v>373</v>
      </c>
      <c r="D33" s="22" t="s">
        <v>439</v>
      </c>
      <c r="E33" s="34" t="s">
        <v>440</v>
      </c>
      <c r="F33" s="22" t="s">
        <v>368</v>
      </c>
      <c r="G33" s="34" t="s">
        <v>441</v>
      </c>
      <c r="H33" s="22" t="s">
        <v>405</v>
      </c>
      <c r="I33" s="22" t="s">
        <v>378</v>
      </c>
      <c r="J33" s="34" t="s">
        <v>440</v>
      </c>
    </row>
    <row r="34" ht="18.75" customHeight="1" spans="1:10">
      <c r="A34" s="207" t="s">
        <v>351</v>
      </c>
      <c r="B34" s="22" t="s">
        <v>425</v>
      </c>
      <c r="C34" s="22" t="s">
        <v>379</v>
      </c>
      <c r="D34" s="22" t="s">
        <v>380</v>
      </c>
      <c r="E34" s="34" t="s">
        <v>442</v>
      </c>
      <c r="F34" s="22" t="s">
        <v>381</v>
      </c>
      <c r="G34" s="34" t="s">
        <v>392</v>
      </c>
      <c r="H34" s="22" t="s">
        <v>383</v>
      </c>
      <c r="I34" s="22" t="s">
        <v>370</v>
      </c>
      <c r="J34" s="34" t="s">
        <v>443</v>
      </c>
    </row>
    <row r="35" ht="18.75" customHeight="1" spans="1:10">
      <c r="A35" s="207" t="s">
        <v>329</v>
      </c>
      <c r="B35" s="22" t="s">
        <v>444</v>
      </c>
      <c r="C35" s="22" t="s">
        <v>365</v>
      </c>
      <c r="D35" s="22" t="s">
        <v>366</v>
      </c>
      <c r="E35" s="34" t="s">
        <v>385</v>
      </c>
      <c r="F35" s="22" t="s">
        <v>368</v>
      </c>
      <c r="G35" s="34" t="s">
        <v>386</v>
      </c>
      <c r="H35" s="22" t="s">
        <v>387</v>
      </c>
      <c r="I35" s="22" t="s">
        <v>370</v>
      </c>
      <c r="J35" s="34" t="s">
        <v>388</v>
      </c>
    </row>
    <row r="36" ht="18.75" customHeight="1" spans="1:10">
      <c r="A36" s="207" t="s">
        <v>329</v>
      </c>
      <c r="B36" s="22" t="s">
        <v>444</v>
      </c>
      <c r="C36" s="22" t="s">
        <v>365</v>
      </c>
      <c r="D36" s="22" t="s">
        <v>366</v>
      </c>
      <c r="E36" s="34" t="s">
        <v>445</v>
      </c>
      <c r="F36" s="22" t="s">
        <v>368</v>
      </c>
      <c r="G36" s="34" t="s">
        <v>153</v>
      </c>
      <c r="H36" s="22" t="s">
        <v>446</v>
      </c>
      <c r="I36" s="22" t="s">
        <v>370</v>
      </c>
      <c r="J36" s="34" t="s">
        <v>447</v>
      </c>
    </row>
    <row r="37" ht="18.75" customHeight="1" spans="1:10">
      <c r="A37" s="207" t="s">
        <v>329</v>
      </c>
      <c r="B37" s="22" t="s">
        <v>444</v>
      </c>
      <c r="C37" s="22" t="s">
        <v>373</v>
      </c>
      <c r="D37" s="22" t="s">
        <v>374</v>
      </c>
      <c r="E37" s="34" t="s">
        <v>448</v>
      </c>
      <c r="F37" s="22" t="s">
        <v>368</v>
      </c>
      <c r="G37" s="34" t="s">
        <v>404</v>
      </c>
      <c r="H37" s="22" t="s">
        <v>405</v>
      </c>
      <c r="I37" s="22" t="s">
        <v>378</v>
      </c>
      <c r="J37" s="34" t="s">
        <v>406</v>
      </c>
    </row>
    <row r="38" ht="18.75" customHeight="1" spans="1:10">
      <c r="A38" s="207" t="s">
        <v>329</v>
      </c>
      <c r="B38" s="22" t="s">
        <v>444</v>
      </c>
      <c r="C38" s="22" t="s">
        <v>379</v>
      </c>
      <c r="D38" s="22" t="s">
        <v>380</v>
      </c>
      <c r="E38" s="34" t="s">
        <v>407</v>
      </c>
      <c r="F38" s="22" t="s">
        <v>381</v>
      </c>
      <c r="G38" s="34" t="s">
        <v>392</v>
      </c>
      <c r="H38" s="22" t="s">
        <v>383</v>
      </c>
      <c r="I38" s="22" t="s">
        <v>370</v>
      </c>
      <c r="J38" s="34" t="s">
        <v>408</v>
      </c>
    </row>
    <row r="39" ht="18.75" customHeight="1" spans="1:10">
      <c r="A39" s="207" t="s">
        <v>329</v>
      </c>
      <c r="B39" s="22" t="s">
        <v>444</v>
      </c>
      <c r="C39" s="22" t="s">
        <v>379</v>
      </c>
      <c r="D39" s="22" t="s">
        <v>380</v>
      </c>
      <c r="E39" s="34" t="s">
        <v>409</v>
      </c>
      <c r="F39" s="22" t="s">
        <v>381</v>
      </c>
      <c r="G39" s="34" t="s">
        <v>392</v>
      </c>
      <c r="H39" s="22" t="s">
        <v>383</v>
      </c>
      <c r="I39" s="22" t="s">
        <v>370</v>
      </c>
      <c r="J39" s="34" t="s">
        <v>410</v>
      </c>
    </row>
    <row r="40" ht="18.75" customHeight="1" spans="1:10">
      <c r="A40" s="207" t="s">
        <v>317</v>
      </c>
      <c r="B40" s="22" t="s">
        <v>449</v>
      </c>
      <c r="C40" s="22" t="s">
        <v>365</v>
      </c>
      <c r="D40" s="22" t="s">
        <v>366</v>
      </c>
      <c r="E40" s="34" t="s">
        <v>257</v>
      </c>
      <c r="F40" s="22" t="s">
        <v>368</v>
      </c>
      <c r="G40" s="34" t="s">
        <v>450</v>
      </c>
      <c r="H40" s="22" t="s">
        <v>401</v>
      </c>
      <c r="I40" s="22" t="s">
        <v>370</v>
      </c>
      <c r="J40" s="34" t="s">
        <v>451</v>
      </c>
    </row>
    <row r="41" ht="18.75" customHeight="1" spans="1:10">
      <c r="A41" s="207" t="s">
        <v>317</v>
      </c>
      <c r="B41" s="22" t="s">
        <v>449</v>
      </c>
      <c r="C41" s="22" t="s">
        <v>365</v>
      </c>
      <c r="D41" s="22" t="s">
        <v>366</v>
      </c>
      <c r="E41" s="34" t="s">
        <v>452</v>
      </c>
      <c r="F41" s="22" t="s">
        <v>368</v>
      </c>
      <c r="G41" s="34" t="s">
        <v>453</v>
      </c>
      <c r="H41" s="22" t="s">
        <v>401</v>
      </c>
      <c r="I41" s="22" t="s">
        <v>370</v>
      </c>
      <c r="J41" s="34" t="s">
        <v>451</v>
      </c>
    </row>
    <row r="42" ht="18.75" customHeight="1" spans="1:10">
      <c r="A42" s="207" t="s">
        <v>317</v>
      </c>
      <c r="B42" s="22" t="s">
        <v>449</v>
      </c>
      <c r="C42" s="22" t="s">
        <v>365</v>
      </c>
      <c r="D42" s="22" t="s">
        <v>366</v>
      </c>
      <c r="E42" s="34" t="s">
        <v>454</v>
      </c>
      <c r="F42" s="22" t="s">
        <v>368</v>
      </c>
      <c r="G42" s="34" t="s">
        <v>450</v>
      </c>
      <c r="H42" s="22" t="s">
        <v>401</v>
      </c>
      <c r="I42" s="22" t="s">
        <v>370</v>
      </c>
      <c r="J42" s="34" t="s">
        <v>451</v>
      </c>
    </row>
    <row r="43" ht="18.75" customHeight="1" spans="1:10">
      <c r="A43" s="207" t="s">
        <v>317</v>
      </c>
      <c r="B43" s="22" t="s">
        <v>449</v>
      </c>
      <c r="C43" s="22" t="s">
        <v>365</v>
      </c>
      <c r="D43" s="22" t="s">
        <v>366</v>
      </c>
      <c r="E43" s="34" t="s">
        <v>455</v>
      </c>
      <c r="F43" s="22" t="s">
        <v>368</v>
      </c>
      <c r="G43" s="34" t="s">
        <v>456</v>
      </c>
      <c r="H43" s="22" t="s">
        <v>401</v>
      </c>
      <c r="I43" s="22" t="s">
        <v>370</v>
      </c>
      <c r="J43" s="34" t="s">
        <v>451</v>
      </c>
    </row>
    <row r="44" ht="18.75" customHeight="1" spans="1:10">
      <c r="A44" s="207" t="s">
        <v>317</v>
      </c>
      <c r="B44" s="22" t="s">
        <v>449</v>
      </c>
      <c r="C44" s="22" t="s">
        <v>365</v>
      </c>
      <c r="D44" s="22" t="s">
        <v>366</v>
      </c>
      <c r="E44" s="34" t="s">
        <v>457</v>
      </c>
      <c r="F44" s="22" t="s">
        <v>368</v>
      </c>
      <c r="G44" s="34" t="s">
        <v>458</v>
      </c>
      <c r="H44" s="22" t="s">
        <v>401</v>
      </c>
      <c r="I44" s="22" t="s">
        <v>370</v>
      </c>
      <c r="J44" s="34" t="s">
        <v>451</v>
      </c>
    </row>
    <row r="45" ht="18.75" customHeight="1" spans="1:10">
      <c r="A45" s="207" t="s">
        <v>317</v>
      </c>
      <c r="B45" s="22" t="s">
        <v>449</v>
      </c>
      <c r="C45" s="22" t="s">
        <v>365</v>
      </c>
      <c r="D45" s="22" t="s">
        <v>366</v>
      </c>
      <c r="E45" s="34" t="s">
        <v>459</v>
      </c>
      <c r="F45" s="22" t="s">
        <v>368</v>
      </c>
      <c r="G45" s="34" t="s">
        <v>460</v>
      </c>
      <c r="H45" s="22" t="s">
        <v>401</v>
      </c>
      <c r="I45" s="22" t="s">
        <v>370</v>
      </c>
      <c r="J45" s="34" t="s">
        <v>451</v>
      </c>
    </row>
    <row r="46" ht="18.75" customHeight="1" spans="1:10">
      <c r="A46" s="207" t="s">
        <v>317</v>
      </c>
      <c r="B46" s="22" t="s">
        <v>449</v>
      </c>
      <c r="C46" s="22" t="s">
        <v>365</v>
      </c>
      <c r="D46" s="22" t="s">
        <v>366</v>
      </c>
      <c r="E46" s="34" t="s">
        <v>461</v>
      </c>
      <c r="F46" s="22" t="s">
        <v>368</v>
      </c>
      <c r="G46" s="34" t="s">
        <v>460</v>
      </c>
      <c r="H46" s="22" t="s">
        <v>401</v>
      </c>
      <c r="I46" s="22" t="s">
        <v>370</v>
      </c>
      <c r="J46" s="34" t="s">
        <v>451</v>
      </c>
    </row>
    <row r="47" ht="18.75" customHeight="1" spans="1:10">
      <c r="A47" s="207" t="s">
        <v>317</v>
      </c>
      <c r="B47" s="22" t="s">
        <v>449</v>
      </c>
      <c r="C47" s="22" t="s">
        <v>365</v>
      </c>
      <c r="D47" s="22" t="s">
        <v>366</v>
      </c>
      <c r="E47" s="34" t="s">
        <v>462</v>
      </c>
      <c r="F47" s="22" t="s">
        <v>368</v>
      </c>
      <c r="G47" s="34" t="s">
        <v>458</v>
      </c>
      <c r="H47" s="22" t="s">
        <v>401</v>
      </c>
      <c r="I47" s="22" t="s">
        <v>370</v>
      </c>
      <c r="J47" s="34" t="s">
        <v>451</v>
      </c>
    </row>
    <row r="48" ht="18.75" customHeight="1" spans="1:10">
      <c r="A48" s="207" t="s">
        <v>317</v>
      </c>
      <c r="B48" s="22" t="s">
        <v>449</v>
      </c>
      <c r="C48" s="22" t="s">
        <v>365</v>
      </c>
      <c r="D48" s="22" t="s">
        <v>366</v>
      </c>
      <c r="E48" s="34" t="s">
        <v>261</v>
      </c>
      <c r="F48" s="22" t="s">
        <v>368</v>
      </c>
      <c r="G48" s="34" t="s">
        <v>463</v>
      </c>
      <c r="H48" s="22" t="s">
        <v>401</v>
      </c>
      <c r="I48" s="22" t="s">
        <v>370</v>
      </c>
      <c r="J48" s="34" t="s">
        <v>451</v>
      </c>
    </row>
    <row r="49" ht="18.75" customHeight="1" spans="1:10">
      <c r="A49" s="207" t="s">
        <v>317</v>
      </c>
      <c r="B49" s="22" t="s">
        <v>449</v>
      </c>
      <c r="C49" s="22" t="s">
        <v>365</v>
      </c>
      <c r="D49" s="22" t="s">
        <v>397</v>
      </c>
      <c r="E49" s="34" t="s">
        <v>398</v>
      </c>
      <c r="F49" s="22" t="s">
        <v>399</v>
      </c>
      <c r="G49" s="34" t="s">
        <v>464</v>
      </c>
      <c r="H49" s="22" t="s">
        <v>401</v>
      </c>
      <c r="I49" s="22" t="s">
        <v>370</v>
      </c>
      <c r="J49" s="34" t="s">
        <v>451</v>
      </c>
    </row>
    <row r="50" ht="18.75" customHeight="1" spans="1:10">
      <c r="A50" s="207" t="s">
        <v>317</v>
      </c>
      <c r="B50" s="22" t="s">
        <v>449</v>
      </c>
      <c r="C50" s="22" t="s">
        <v>373</v>
      </c>
      <c r="D50" s="22" t="s">
        <v>374</v>
      </c>
      <c r="E50" s="34" t="s">
        <v>465</v>
      </c>
      <c r="F50" s="22" t="s">
        <v>368</v>
      </c>
      <c r="G50" s="34" t="s">
        <v>415</v>
      </c>
      <c r="H50" s="22" t="s">
        <v>405</v>
      </c>
      <c r="I50" s="22" t="s">
        <v>378</v>
      </c>
      <c r="J50" s="34" t="s">
        <v>451</v>
      </c>
    </row>
    <row r="51" ht="18.75" customHeight="1" spans="1:10">
      <c r="A51" s="207" t="s">
        <v>317</v>
      </c>
      <c r="B51" s="22" t="s">
        <v>449</v>
      </c>
      <c r="C51" s="22" t="s">
        <v>379</v>
      </c>
      <c r="D51" s="22" t="s">
        <v>380</v>
      </c>
      <c r="E51" s="34" t="s">
        <v>380</v>
      </c>
      <c r="F51" s="22" t="s">
        <v>381</v>
      </c>
      <c r="G51" s="34" t="s">
        <v>466</v>
      </c>
      <c r="H51" s="22" t="s">
        <v>383</v>
      </c>
      <c r="I51" s="22" t="s">
        <v>370</v>
      </c>
      <c r="J51" s="34" t="s">
        <v>451</v>
      </c>
    </row>
    <row r="52" ht="18.75" customHeight="1" spans="1:10">
      <c r="A52" s="207" t="s">
        <v>347</v>
      </c>
      <c r="B52" s="22" t="s">
        <v>444</v>
      </c>
      <c r="C52" s="22" t="s">
        <v>365</v>
      </c>
      <c r="D52" s="22" t="s">
        <v>366</v>
      </c>
      <c r="E52" s="34" t="s">
        <v>385</v>
      </c>
      <c r="F52" s="22" t="s">
        <v>368</v>
      </c>
      <c r="G52" s="34" t="s">
        <v>386</v>
      </c>
      <c r="H52" s="22" t="s">
        <v>387</v>
      </c>
      <c r="I52" s="22" t="s">
        <v>370</v>
      </c>
      <c r="J52" s="34" t="s">
        <v>388</v>
      </c>
    </row>
    <row r="53" ht="18.75" customHeight="1" spans="1:10">
      <c r="A53" s="207" t="s">
        <v>347</v>
      </c>
      <c r="B53" s="22" t="s">
        <v>444</v>
      </c>
      <c r="C53" s="22" t="s">
        <v>365</v>
      </c>
      <c r="D53" s="22" t="s">
        <v>366</v>
      </c>
      <c r="E53" s="34" t="s">
        <v>445</v>
      </c>
      <c r="F53" s="22" t="s">
        <v>368</v>
      </c>
      <c r="G53" s="34" t="s">
        <v>153</v>
      </c>
      <c r="H53" s="22" t="s">
        <v>446</v>
      </c>
      <c r="I53" s="22" t="s">
        <v>370</v>
      </c>
      <c r="J53" s="34" t="s">
        <v>447</v>
      </c>
    </row>
    <row r="54" ht="18.75" customHeight="1" spans="1:10">
      <c r="A54" s="207" t="s">
        <v>347</v>
      </c>
      <c r="B54" s="22" t="s">
        <v>444</v>
      </c>
      <c r="C54" s="22" t="s">
        <v>373</v>
      </c>
      <c r="D54" s="22" t="s">
        <v>374</v>
      </c>
      <c r="E54" s="34" t="s">
        <v>448</v>
      </c>
      <c r="F54" s="22" t="s">
        <v>368</v>
      </c>
      <c r="G54" s="34" t="s">
        <v>404</v>
      </c>
      <c r="H54" s="22"/>
      <c r="I54" s="22" t="s">
        <v>378</v>
      </c>
      <c r="J54" s="34" t="s">
        <v>406</v>
      </c>
    </row>
    <row r="55" ht="18.75" customHeight="1" spans="1:10">
      <c r="A55" s="207" t="s">
        <v>347</v>
      </c>
      <c r="B55" s="22" t="s">
        <v>444</v>
      </c>
      <c r="C55" s="22" t="s">
        <v>379</v>
      </c>
      <c r="D55" s="22" t="s">
        <v>380</v>
      </c>
      <c r="E55" s="34" t="s">
        <v>407</v>
      </c>
      <c r="F55" s="22" t="s">
        <v>381</v>
      </c>
      <c r="G55" s="34" t="s">
        <v>392</v>
      </c>
      <c r="H55" s="22" t="s">
        <v>383</v>
      </c>
      <c r="I55" s="22" t="s">
        <v>370</v>
      </c>
      <c r="J55" s="34" t="s">
        <v>408</v>
      </c>
    </row>
    <row r="56" ht="18.75" customHeight="1" spans="1:10">
      <c r="A56" s="207" t="s">
        <v>347</v>
      </c>
      <c r="B56" s="22" t="s">
        <v>444</v>
      </c>
      <c r="C56" s="22" t="s">
        <v>379</v>
      </c>
      <c r="D56" s="22" t="s">
        <v>380</v>
      </c>
      <c r="E56" s="34" t="s">
        <v>409</v>
      </c>
      <c r="F56" s="22" t="s">
        <v>381</v>
      </c>
      <c r="G56" s="34" t="s">
        <v>392</v>
      </c>
      <c r="H56" s="22" t="s">
        <v>383</v>
      </c>
      <c r="I56" s="22" t="s">
        <v>370</v>
      </c>
      <c r="J56" s="34" t="s">
        <v>410</v>
      </c>
    </row>
    <row r="57" ht="18.75" customHeight="1" spans="1:10">
      <c r="A57" s="207" t="s">
        <v>339</v>
      </c>
      <c r="B57" s="22" t="s">
        <v>444</v>
      </c>
      <c r="C57" s="22" t="s">
        <v>365</v>
      </c>
      <c r="D57" s="22" t="s">
        <v>366</v>
      </c>
      <c r="E57" s="34" t="s">
        <v>467</v>
      </c>
      <c r="F57" s="22" t="s">
        <v>368</v>
      </c>
      <c r="G57" s="34" t="s">
        <v>386</v>
      </c>
      <c r="H57" s="22" t="s">
        <v>387</v>
      </c>
      <c r="I57" s="22" t="s">
        <v>370</v>
      </c>
      <c r="J57" s="34" t="s">
        <v>468</v>
      </c>
    </row>
    <row r="58" ht="18.75" customHeight="1" spans="1:10">
      <c r="A58" s="207" t="s">
        <v>339</v>
      </c>
      <c r="B58" s="22" t="s">
        <v>444</v>
      </c>
      <c r="C58" s="22" t="s">
        <v>365</v>
      </c>
      <c r="D58" s="22" t="s">
        <v>366</v>
      </c>
      <c r="E58" s="34" t="s">
        <v>445</v>
      </c>
      <c r="F58" s="22" t="s">
        <v>368</v>
      </c>
      <c r="G58" s="34" t="s">
        <v>153</v>
      </c>
      <c r="H58" s="22" t="s">
        <v>446</v>
      </c>
      <c r="I58" s="22" t="s">
        <v>370</v>
      </c>
      <c r="J58" s="34" t="s">
        <v>447</v>
      </c>
    </row>
    <row r="59" ht="18.75" customHeight="1" spans="1:10">
      <c r="A59" s="207" t="s">
        <v>339</v>
      </c>
      <c r="B59" s="22" t="s">
        <v>444</v>
      </c>
      <c r="C59" s="22" t="s">
        <v>373</v>
      </c>
      <c r="D59" s="22" t="s">
        <v>374</v>
      </c>
      <c r="E59" s="34" t="s">
        <v>448</v>
      </c>
      <c r="F59" s="22" t="s">
        <v>368</v>
      </c>
      <c r="G59" s="34" t="s">
        <v>404</v>
      </c>
      <c r="H59" s="22" t="s">
        <v>405</v>
      </c>
      <c r="I59" s="22" t="s">
        <v>378</v>
      </c>
      <c r="J59" s="34" t="s">
        <v>406</v>
      </c>
    </row>
    <row r="60" ht="18.75" customHeight="1" spans="1:10">
      <c r="A60" s="207" t="s">
        <v>339</v>
      </c>
      <c r="B60" s="22" t="s">
        <v>444</v>
      </c>
      <c r="C60" s="22" t="s">
        <v>379</v>
      </c>
      <c r="D60" s="22" t="s">
        <v>380</v>
      </c>
      <c r="E60" s="34" t="s">
        <v>407</v>
      </c>
      <c r="F60" s="22" t="s">
        <v>381</v>
      </c>
      <c r="G60" s="34" t="s">
        <v>392</v>
      </c>
      <c r="H60" s="22" t="s">
        <v>383</v>
      </c>
      <c r="I60" s="22" t="s">
        <v>370</v>
      </c>
      <c r="J60" s="34" t="s">
        <v>408</v>
      </c>
    </row>
    <row r="61" ht="18.75" customHeight="1" spans="1:10">
      <c r="A61" s="207" t="s">
        <v>339</v>
      </c>
      <c r="B61" s="22" t="s">
        <v>444</v>
      </c>
      <c r="C61" s="22" t="s">
        <v>379</v>
      </c>
      <c r="D61" s="22" t="s">
        <v>380</v>
      </c>
      <c r="E61" s="34" t="s">
        <v>409</v>
      </c>
      <c r="F61" s="22" t="s">
        <v>381</v>
      </c>
      <c r="G61" s="34" t="s">
        <v>392</v>
      </c>
      <c r="H61" s="22" t="s">
        <v>383</v>
      </c>
      <c r="I61" s="22" t="s">
        <v>370</v>
      </c>
      <c r="J61" s="34" t="s">
        <v>410</v>
      </c>
    </row>
    <row r="62" ht="18.75" customHeight="1" spans="1:10">
      <c r="A62" s="207" t="s">
        <v>313</v>
      </c>
      <c r="B62" s="22" t="s">
        <v>469</v>
      </c>
      <c r="C62" s="22" t="s">
        <v>365</v>
      </c>
      <c r="D62" s="22" t="s">
        <v>366</v>
      </c>
      <c r="E62" s="34" t="s">
        <v>470</v>
      </c>
      <c r="F62" s="22" t="s">
        <v>368</v>
      </c>
      <c r="G62" s="34" t="s">
        <v>471</v>
      </c>
      <c r="H62" s="22" t="s">
        <v>472</v>
      </c>
      <c r="I62" s="22" t="s">
        <v>370</v>
      </c>
      <c r="J62" s="34" t="s">
        <v>451</v>
      </c>
    </row>
    <row r="63" ht="18.75" customHeight="1" spans="1:10">
      <c r="A63" s="207" t="s">
        <v>313</v>
      </c>
      <c r="B63" s="22" t="s">
        <v>469</v>
      </c>
      <c r="C63" s="22" t="s">
        <v>365</v>
      </c>
      <c r="D63" s="22" t="s">
        <v>366</v>
      </c>
      <c r="E63" s="34" t="s">
        <v>473</v>
      </c>
      <c r="F63" s="22" t="s">
        <v>368</v>
      </c>
      <c r="G63" s="34" t="s">
        <v>474</v>
      </c>
      <c r="H63" s="22" t="s">
        <v>475</v>
      </c>
      <c r="I63" s="22" t="s">
        <v>370</v>
      </c>
      <c r="J63" s="34" t="s">
        <v>451</v>
      </c>
    </row>
    <row r="64" ht="18.75" customHeight="1" spans="1:10">
      <c r="A64" s="207" t="s">
        <v>313</v>
      </c>
      <c r="B64" s="22" t="s">
        <v>469</v>
      </c>
      <c r="C64" s="22" t="s">
        <v>365</v>
      </c>
      <c r="D64" s="22" t="s">
        <v>366</v>
      </c>
      <c r="E64" s="34" t="s">
        <v>476</v>
      </c>
      <c r="F64" s="22" t="s">
        <v>368</v>
      </c>
      <c r="G64" s="34" t="s">
        <v>477</v>
      </c>
      <c r="H64" s="22" t="s">
        <v>478</v>
      </c>
      <c r="I64" s="22" t="s">
        <v>370</v>
      </c>
      <c r="J64" s="34" t="s">
        <v>451</v>
      </c>
    </row>
    <row r="65" ht="18.75" customHeight="1" spans="1:10">
      <c r="A65" s="207" t="s">
        <v>313</v>
      </c>
      <c r="B65" s="22" t="s">
        <v>469</v>
      </c>
      <c r="C65" s="22" t="s">
        <v>365</v>
      </c>
      <c r="D65" s="22" t="s">
        <v>366</v>
      </c>
      <c r="E65" s="34" t="s">
        <v>479</v>
      </c>
      <c r="F65" s="22" t="s">
        <v>368</v>
      </c>
      <c r="G65" s="34" t="s">
        <v>480</v>
      </c>
      <c r="H65" s="22" t="s">
        <v>420</v>
      </c>
      <c r="I65" s="22" t="s">
        <v>370</v>
      </c>
      <c r="J65" s="34" t="s">
        <v>451</v>
      </c>
    </row>
    <row r="66" ht="18.75" customHeight="1" spans="1:10">
      <c r="A66" s="207" t="s">
        <v>313</v>
      </c>
      <c r="B66" s="22" t="s">
        <v>469</v>
      </c>
      <c r="C66" s="22" t="s">
        <v>365</v>
      </c>
      <c r="D66" s="22" t="s">
        <v>366</v>
      </c>
      <c r="E66" s="34" t="s">
        <v>481</v>
      </c>
      <c r="F66" s="22" t="s">
        <v>368</v>
      </c>
      <c r="G66" s="34" t="s">
        <v>480</v>
      </c>
      <c r="H66" s="22" t="s">
        <v>420</v>
      </c>
      <c r="I66" s="22" t="s">
        <v>370</v>
      </c>
      <c r="J66" s="34" t="s">
        <v>451</v>
      </c>
    </row>
    <row r="67" ht="18.75" customHeight="1" spans="1:10">
      <c r="A67" s="207" t="s">
        <v>313</v>
      </c>
      <c r="B67" s="22" t="s">
        <v>469</v>
      </c>
      <c r="C67" s="22" t="s">
        <v>373</v>
      </c>
      <c r="D67" s="22" t="s">
        <v>422</v>
      </c>
      <c r="E67" s="34" t="s">
        <v>482</v>
      </c>
      <c r="F67" s="22" t="s">
        <v>368</v>
      </c>
      <c r="G67" s="34" t="s">
        <v>483</v>
      </c>
      <c r="H67" s="22" t="s">
        <v>484</v>
      </c>
      <c r="I67" s="22" t="s">
        <v>370</v>
      </c>
      <c r="J67" s="34" t="s">
        <v>451</v>
      </c>
    </row>
    <row r="68" ht="18.75" customHeight="1" spans="1:10">
      <c r="A68" s="207" t="s">
        <v>313</v>
      </c>
      <c r="B68" s="22" t="s">
        <v>469</v>
      </c>
      <c r="C68" s="22" t="s">
        <v>373</v>
      </c>
      <c r="D68" s="22" t="s">
        <v>422</v>
      </c>
      <c r="E68" s="34" t="s">
        <v>485</v>
      </c>
      <c r="F68" s="22" t="s">
        <v>381</v>
      </c>
      <c r="G68" s="34" t="s">
        <v>486</v>
      </c>
      <c r="H68" s="22" t="s">
        <v>484</v>
      </c>
      <c r="I68" s="22" t="s">
        <v>370</v>
      </c>
      <c r="J68" s="34" t="s">
        <v>451</v>
      </c>
    </row>
    <row r="69" ht="18.75" customHeight="1" spans="1:10">
      <c r="A69" s="207" t="s">
        <v>313</v>
      </c>
      <c r="B69" s="22" t="s">
        <v>469</v>
      </c>
      <c r="C69" s="22" t="s">
        <v>373</v>
      </c>
      <c r="D69" s="22" t="s">
        <v>422</v>
      </c>
      <c r="E69" s="34" t="s">
        <v>487</v>
      </c>
      <c r="F69" s="22" t="s">
        <v>381</v>
      </c>
      <c r="G69" s="34" t="s">
        <v>488</v>
      </c>
      <c r="H69" s="22" t="s">
        <v>401</v>
      </c>
      <c r="I69" s="22" t="s">
        <v>370</v>
      </c>
      <c r="J69" s="34" t="s">
        <v>451</v>
      </c>
    </row>
    <row r="70" ht="18.75" customHeight="1" spans="1:10">
      <c r="A70" s="207" t="s">
        <v>313</v>
      </c>
      <c r="B70" s="22" t="s">
        <v>469</v>
      </c>
      <c r="C70" s="22" t="s">
        <v>373</v>
      </c>
      <c r="D70" s="22" t="s">
        <v>374</v>
      </c>
      <c r="E70" s="34" t="s">
        <v>489</v>
      </c>
      <c r="F70" s="22" t="s">
        <v>368</v>
      </c>
      <c r="G70" s="34" t="s">
        <v>490</v>
      </c>
      <c r="H70" s="22" t="s">
        <v>405</v>
      </c>
      <c r="I70" s="22" t="s">
        <v>378</v>
      </c>
      <c r="J70" s="34" t="s">
        <v>451</v>
      </c>
    </row>
    <row r="71" ht="18.75" customHeight="1" spans="1:10">
      <c r="A71" s="207" t="s">
        <v>313</v>
      </c>
      <c r="B71" s="22" t="s">
        <v>469</v>
      </c>
      <c r="C71" s="22" t="s">
        <v>373</v>
      </c>
      <c r="D71" s="22" t="s">
        <v>374</v>
      </c>
      <c r="E71" s="34" t="s">
        <v>491</v>
      </c>
      <c r="F71" s="22" t="s">
        <v>368</v>
      </c>
      <c r="G71" s="34" t="s">
        <v>492</v>
      </c>
      <c r="H71" s="22" t="s">
        <v>405</v>
      </c>
      <c r="I71" s="22" t="s">
        <v>378</v>
      </c>
      <c r="J71" s="34" t="s">
        <v>451</v>
      </c>
    </row>
    <row r="72" ht="18.75" customHeight="1" spans="1:10">
      <c r="A72" s="207" t="s">
        <v>313</v>
      </c>
      <c r="B72" s="22" t="s">
        <v>469</v>
      </c>
      <c r="C72" s="22" t="s">
        <v>373</v>
      </c>
      <c r="D72" s="22" t="s">
        <v>374</v>
      </c>
      <c r="E72" s="34" t="s">
        <v>493</v>
      </c>
      <c r="F72" s="22" t="s">
        <v>368</v>
      </c>
      <c r="G72" s="34" t="s">
        <v>494</v>
      </c>
      <c r="H72" s="22" t="s">
        <v>405</v>
      </c>
      <c r="I72" s="22" t="s">
        <v>378</v>
      </c>
      <c r="J72" s="34" t="s">
        <v>451</v>
      </c>
    </row>
    <row r="73" ht="18.75" customHeight="1" spans="1:10">
      <c r="A73" s="207" t="s">
        <v>313</v>
      </c>
      <c r="B73" s="22" t="s">
        <v>469</v>
      </c>
      <c r="C73" s="22" t="s">
        <v>373</v>
      </c>
      <c r="D73" s="22" t="s">
        <v>495</v>
      </c>
      <c r="E73" s="34" t="s">
        <v>496</v>
      </c>
      <c r="F73" s="22" t="s">
        <v>368</v>
      </c>
      <c r="G73" s="34" t="s">
        <v>497</v>
      </c>
      <c r="H73" s="22" t="s">
        <v>405</v>
      </c>
      <c r="I73" s="22" t="s">
        <v>378</v>
      </c>
      <c r="J73" s="34" t="s">
        <v>451</v>
      </c>
    </row>
    <row r="74" ht="18.75" customHeight="1" spans="1:10">
      <c r="A74" s="207" t="s">
        <v>313</v>
      </c>
      <c r="B74" s="22" t="s">
        <v>469</v>
      </c>
      <c r="C74" s="22" t="s">
        <v>373</v>
      </c>
      <c r="D74" s="22" t="s">
        <v>495</v>
      </c>
      <c r="E74" s="34" t="s">
        <v>498</v>
      </c>
      <c r="F74" s="22" t="s">
        <v>368</v>
      </c>
      <c r="G74" s="34" t="s">
        <v>499</v>
      </c>
      <c r="H74" s="22" t="s">
        <v>405</v>
      </c>
      <c r="I74" s="22" t="s">
        <v>378</v>
      </c>
      <c r="J74" s="34" t="s">
        <v>451</v>
      </c>
    </row>
    <row r="75" ht="18.75" customHeight="1" spans="1:10">
      <c r="A75" s="207" t="s">
        <v>313</v>
      </c>
      <c r="B75" s="22" t="s">
        <v>469</v>
      </c>
      <c r="C75" s="22" t="s">
        <v>379</v>
      </c>
      <c r="D75" s="22" t="s">
        <v>380</v>
      </c>
      <c r="E75" s="34" t="s">
        <v>500</v>
      </c>
      <c r="F75" s="22" t="s">
        <v>381</v>
      </c>
      <c r="G75" s="34" t="s">
        <v>382</v>
      </c>
      <c r="H75" s="22" t="s">
        <v>383</v>
      </c>
      <c r="I75" s="22" t="s">
        <v>370</v>
      </c>
      <c r="J75" s="34" t="s">
        <v>451</v>
      </c>
    </row>
    <row r="76" ht="18.75" customHeight="1" spans="1:10">
      <c r="A76" s="207" t="s">
        <v>323</v>
      </c>
      <c r="B76" s="22" t="s">
        <v>501</v>
      </c>
      <c r="C76" s="22" t="s">
        <v>365</v>
      </c>
      <c r="D76" s="22" t="s">
        <v>366</v>
      </c>
      <c r="E76" s="34" t="s">
        <v>502</v>
      </c>
      <c r="F76" s="22" t="s">
        <v>381</v>
      </c>
      <c r="G76" s="34" t="s">
        <v>503</v>
      </c>
      <c r="H76" s="22" t="s">
        <v>504</v>
      </c>
      <c r="I76" s="22" t="s">
        <v>370</v>
      </c>
      <c r="J76" s="34" t="s">
        <v>505</v>
      </c>
    </row>
    <row r="77" ht="18.75" customHeight="1" spans="1:10">
      <c r="A77" s="207" t="s">
        <v>323</v>
      </c>
      <c r="B77" s="22" t="s">
        <v>501</v>
      </c>
      <c r="C77" s="22" t="s">
        <v>365</v>
      </c>
      <c r="D77" s="22" t="s">
        <v>366</v>
      </c>
      <c r="E77" s="34" t="s">
        <v>506</v>
      </c>
      <c r="F77" s="22" t="s">
        <v>381</v>
      </c>
      <c r="G77" s="34" t="s">
        <v>507</v>
      </c>
      <c r="H77" s="22" t="s">
        <v>383</v>
      </c>
      <c r="I77" s="22" t="s">
        <v>370</v>
      </c>
      <c r="J77" s="34" t="s">
        <v>508</v>
      </c>
    </row>
    <row r="78" ht="18.75" customHeight="1" spans="1:10">
      <c r="A78" s="207" t="s">
        <v>323</v>
      </c>
      <c r="B78" s="22" t="s">
        <v>501</v>
      </c>
      <c r="C78" s="22" t="s">
        <v>365</v>
      </c>
      <c r="D78" s="22" t="s">
        <v>366</v>
      </c>
      <c r="E78" s="34" t="s">
        <v>509</v>
      </c>
      <c r="F78" s="22" t="s">
        <v>381</v>
      </c>
      <c r="G78" s="34" t="s">
        <v>510</v>
      </c>
      <c r="H78" s="22" t="s">
        <v>511</v>
      </c>
      <c r="I78" s="22" t="s">
        <v>370</v>
      </c>
      <c r="J78" s="34" t="s">
        <v>512</v>
      </c>
    </row>
    <row r="79" ht="18.75" customHeight="1" spans="1:10">
      <c r="A79" s="207" t="s">
        <v>323</v>
      </c>
      <c r="B79" s="22" t="s">
        <v>501</v>
      </c>
      <c r="C79" s="22" t="s">
        <v>365</v>
      </c>
      <c r="D79" s="22" t="s">
        <v>366</v>
      </c>
      <c r="E79" s="34" t="s">
        <v>513</v>
      </c>
      <c r="F79" s="22" t="s">
        <v>381</v>
      </c>
      <c r="G79" s="34" t="s">
        <v>514</v>
      </c>
      <c r="H79" s="22" t="s">
        <v>383</v>
      </c>
      <c r="I79" s="22" t="s">
        <v>370</v>
      </c>
      <c r="J79" s="34" t="s">
        <v>515</v>
      </c>
    </row>
    <row r="80" ht="18.75" customHeight="1" spans="1:10">
      <c r="A80" s="207" t="s">
        <v>323</v>
      </c>
      <c r="B80" s="22" t="s">
        <v>501</v>
      </c>
      <c r="C80" s="22" t="s">
        <v>365</v>
      </c>
      <c r="D80" s="22" t="s">
        <v>390</v>
      </c>
      <c r="E80" s="34" t="s">
        <v>516</v>
      </c>
      <c r="F80" s="22" t="s">
        <v>381</v>
      </c>
      <c r="G80" s="34" t="s">
        <v>382</v>
      </c>
      <c r="H80" s="22" t="s">
        <v>383</v>
      </c>
      <c r="I80" s="22" t="s">
        <v>370</v>
      </c>
      <c r="J80" s="34" t="s">
        <v>517</v>
      </c>
    </row>
    <row r="81" ht="18.75" customHeight="1" spans="1:10">
      <c r="A81" s="207" t="s">
        <v>323</v>
      </c>
      <c r="B81" s="22" t="s">
        <v>501</v>
      </c>
      <c r="C81" s="22" t="s">
        <v>365</v>
      </c>
      <c r="D81" s="22" t="s">
        <v>390</v>
      </c>
      <c r="E81" s="34" t="s">
        <v>518</v>
      </c>
      <c r="F81" s="22" t="s">
        <v>368</v>
      </c>
      <c r="G81" s="34" t="s">
        <v>519</v>
      </c>
      <c r="H81" s="22" t="s">
        <v>520</v>
      </c>
      <c r="I81" s="22" t="s">
        <v>378</v>
      </c>
      <c r="J81" s="34" t="s">
        <v>521</v>
      </c>
    </row>
    <row r="82" ht="18.75" customHeight="1" spans="1:10">
      <c r="A82" s="207" t="s">
        <v>323</v>
      </c>
      <c r="B82" s="22" t="s">
        <v>501</v>
      </c>
      <c r="C82" s="22" t="s">
        <v>373</v>
      </c>
      <c r="D82" s="22" t="s">
        <v>422</v>
      </c>
      <c r="E82" s="34" t="s">
        <v>522</v>
      </c>
      <c r="F82" s="22" t="s">
        <v>381</v>
      </c>
      <c r="G82" s="34" t="s">
        <v>154</v>
      </c>
      <c r="H82" s="22" t="s">
        <v>523</v>
      </c>
      <c r="I82" s="22" t="s">
        <v>370</v>
      </c>
      <c r="J82" s="34" t="s">
        <v>524</v>
      </c>
    </row>
    <row r="83" ht="18.75" customHeight="1" spans="1:10">
      <c r="A83" s="207" t="s">
        <v>323</v>
      </c>
      <c r="B83" s="22" t="s">
        <v>501</v>
      </c>
      <c r="C83" s="22" t="s">
        <v>379</v>
      </c>
      <c r="D83" s="22" t="s">
        <v>380</v>
      </c>
      <c r="E83" s="34" t="s">
        <v>525</v>
      </c>
      <c r="F83" s="22" t="s">
        <v>368</v>
      </c>
      <c r="G83" s="34" t="s">
        <v>423</v>
      </c>
      <c r="H83" s="22" t="s">
        <v>383</v>
      </c>
      <c r="I83" s="22" t="s">
        <v>370</v>
      </c>
      <c r="J83" s="34" t="s">
        <v>526</v>
      </c>
    </row>
    <row r="84" ht="18.75" customHeight="1" spans="1:10">
      <c r="A84" s="207" t="s">
        <v>323</v>
      </c>
      <c r="B84" s="22" t="s">
        <v>501</v>
      </c>
      <c r="C84" s="22" t="s">
        <v>379</v>
      </c>
      <c r="D84" s="22" t="s">
        <v>380</v>
      </c>
      <c r="E84" s="34" t="s">
        <v>527</v>
      </c>
      <c r="F84" s="22" t="s">
        <v>381</v>
      </c>
      <c r="G84" s="34" t="s">
        <v>392</v>
      </c>
      <c r="H84" s="22" t="s">
        <v>383</v>
      </c>
      <c r="I84" s="22" t="s">
        <v>370</v>
      </c>
      <c r="J84" s="34" t="s">
        <v>528</v>
      </c>
    </row>
    <row r="85" ht="18.75" customHeight="1" spans="1:10">
      <c r="A85" s="207" t="s">
        <v>302</v>
      </c>
      <c r="B85" s="22" t="s">
        <v>529</v>
      </c>
      <c r="C85" s="22" t="s">
        <v>365</v>
      </c>
      <c r="D85" s="22" t="s">
        <v>366</v>
      </c>
      <c r="E85" s="34" t="s">
        <v>530</v>
      </c>
      <c r="F85" s="22" t="s">
        <v>368</v>
      </c>
      <c r="G85" s="34" t="s">
        <v>531</v>
      </c>
      <c r="H85" s="22" t="s">
        <v>504</v>
      </c>
      <c r="I85" s="22" t="s">
        <v>370</v>
      </c>
      <c r="J85" s="34" t="s">
        <v>451</v>
      </c>
    </row>
    <row r="86" ht="18.75" customHeight="1" spans="1:10">
      <c r="A86" s="207" t="s">
        <v>302</v>
      </c>
      <c r="B86" s="22" t="s">
        <v>529</v>
      </c>
      <c r="C86" s="22" t="s">
        <v>365</v>
      </c>
      <c r="D86" s="22" t="s">
        <v>366</v>
      </c>
      <c r="E86" s="34" t="s">
        <v>532</v>
      </c>
      <c r="F86" s="22" t="s">
        <v>368</v>
      </c>
      <c r="G86" s="34" t="s">
        <v>533</v>
      </c>
      <c r="H86" s="22" t="s">
        <v>504</v>
      </c>
      <c r="I86" s="22" t="s">
        <v>370</v>
      </c>
      <c r="J86" s="34" t="s">
        <v>451</v>
      </c>
    </row>
    <row r="87" ht="18.75" customHeight="1" spans="1:10">
      <c r="A87" s="207" t="s">
        <v>302</v>
      </c>
      <c r="B87" s="22" t="s">
        <v>529</v>
      </c>
      <c r="C87" s="22" t="s">
        <v>365</v>
      </c>
      <c r="D87" s="22" t="s">
        <v>366</v>
      </c>
      <c r="E87" s="34" t="s">
        <v>534</v>
      </c>
      <c r="F87" s="22" t="s">
        <v>368</v>
      </c>
      <c r="G87" s="34" t="s">
        <v>535</v>
      </c>
      <c r="H87" s="22" t="s">
        <v>504</v>
      </c>
      <c r="I87" s="22" t="s">
        <v>370</v>
      </c>
      <c r="J87" s="34" t="s">
        <v>451</v>
      </c>
    </row>
    <row r="88" ht="18.75" customHeight="1" spans="1:10">
      <c r="A88" s="207" t="s">
        <v>302</v>
      </c>
      <c r="B88" s="22" t="s">
        <v>529</v>
      </c>
      <c r="C88" s="22" t="s">
        <v>365</v>
      </c>
      <c r="D88" s="22" t="s">
        <v>366</v>
      </c>
      <c r="E88" s="34" t="s">
        <v>536</v>
      </c>
      <c r="F88" s="22" t="s">
        <v>368</v>
      </c>
      <c r="G88" s="34" t="s">
        <v>537</v>
      </c>
      <c r="H88" s="22" t="s">
        <v>538</v>
      </c>
      <c r="I88" s="22" t="s">
        <v>370</v>
      </c>
      <c r="J88" s="34" t="s">
        <v>451</v>
      </c>
    </row>
    <row r="89" ht="18.75" customHeight="1" spans="1:10">
      <c r="A89" s="207" t="s">
        <v>302</v>
      </c>
      <c r="B89" s="22" t="s">
        <v>529</v>
      </c>
      <c r="C89" s="22" t="s">
        <v>365</v>
      </c>
      <c r="D89" s="22" t="s">
        <v>366</v>
      </c>
      <c r="E89" s="34" t="s">
        <v>539</v>
      </c>
      <c r="F89" s="22" t="s">
        <v>368</v>
      </c>
      <c r="G89" s="34" t="s">
        <v>458</v>
      </c>
      <c r="H89" s="22" t="s">
        <v>538</v>
      </c>
      <c r="I89" s="22" t="s">
        <v>370</v>
      </c>
      <c r="J89" s="34" t="s">
        <v>451</v>
      </c>
    </row>
    <row r="90" ht="18.75" customHeight="1" spans="1:10">
      <c r="A90" s="207" t="s">
        <v>302</v>
      </c>
      <c r="B90" s="22" t="s">
        <v>529</v>
      </c>
      <c r="C90" s="22" t="s">
        <v>373</v>
      </c>
      <c r="D90" s="22" t="s">
        <v>439</v>
      </c>
      <c r="E90" s="34" t="s">
        <v>540</v>
      </c>
      <c r="F90" s="22" t="s">
        <v>368</v>
      </c>
      <c r="G90" s="34" t="s">
        <v>541</v>
      </c>
      <c r="H90" s="22" t="s">
        <v>405</v>
      </c>
      <c r="I90" s="22" t="s">
        <v>378</v>
      </c>
      <c r="J90" s="34" t="s">
        <v>451</v>
      </c>
    </row>
    <row r="91" ht="18.75" customHeight="1" spans="1:10">
      <c r="A91" s="207" t="s">
        <v>302</v>
      </c>
      <c r="B91" s="22" t="s">
        <v>529</v>
      </c>
      <c r="C91" s="22" t="s">
        <v>379</v>
      </c>
      <c r="D91" s="22" t="s">
        <v>380</v>
      </c>
      <c r="E91" s="34" t="s">
        <v>500</v>
      </c>
      <c r="F91" s="22" t="s">
        <v>381</v>
      </c>
      <c r="G91" s="34" t="s">
        <v>382</v>
      </c>
      <c r="H91" s="22" t="s">
        <v>383</v>
      </c>
      <c r="I91" s="22" t="s">
        <v>370</v>
      </c>
      <c r="J91" s="34" t="s">
        <v>451</v>
      </c>
    </row>
    <row r="92" ht="18.75" customHeight="1" spans="1:10">
      <c r="A92" s="207" t="s">
        <v>309</v>
      </c>
      <c r="B92" s="22" t="s">
        <v>469</v>
      </c>
      <c r="C92" s="22" t="s">
        <v>365</v>
      </c>
      <c r="D92" s="22" t="s">
        <v>366</v>
      </c>
      <c r="E92" s="34" t="s">
        <v>470</v>
      </c>
      <c r="F92" s="22" t="s">
        <v>368</v>
      </c>
      <c r="G92" s="34" t="s">
        <v>471</v>
      </c>
      <c r="H92" s="22" t="s">
        <v>472</v>
      </c>
      <c r="I92" s="22" t="s">
        <v>370</v>
      </c>
      <c r="J92" s="34" t="s">
        <v>451</v>
      </c>
    </row>
    <row r="93" ht="18.75" customHeight="1" spans="1:10">
      <c r="A93" s="207" t="s">
        <v>309</v>
      </c>
      <c r="B93" s="22" t="s">
        <v>469</v>
      </c>
      <c r="C93" s="22" t="s">
        <v>365</v>
      </c>
      <c r="D93" s="22" t="s">
        <v>366</v>
      </c>
      <c r="E93" s="34" t="s">
        <v>473</v>
      </c>
      <c r="F93" s="22" t="s">
        <v>368</v>
      </c>
      <c r="G93" s="34" t="s">
        <v>474</v>
      </c>
      <c r="H93" s="22" t="s">
        <v>475</v>
      </c>
      <c r="I93" s="22" t="s">
        <v>370</v>
      </c>
      <c r="J93" s="34" t="s">
        <v>451</v>
      </c>
    </row>
    <row r="94" ht="18.75" customHeight="1" spans="1:10">
      <c r="A94" s="207" t="s">
        <v>309</v>
      </c>
      <c r="B94" s="22" t="s">
        <v>469</v>
      </c>
      <c r="C94" s="22" t="s">
        <v>365</v>
      </c>
      <c r="D94" s="22" t="s">
        <v>366</v>
      </c>
      <c r="E94" s="34" t="s">
        <v>476</v>
      </c>
      <c r="F94" s="22" t="s">
        <v>368</v>
      </c>
      <c r="G94" s="34" t="s">
        <v>477</v>
      </c>
      <c r="H94" s="22" t="s">
        <v>478</v>
      </c>
      <c r="I94" s="22" t="s">
        <v>370</v>
      </c>
      <c r="J94" s="34" t="s">
        <v>451</v>
      </c>
    </row>
    <row r="95" ht="18.75" customHeight="1" spans="1:10">
      <c r="A95" s="207" t="s">
        <v>309</v>
      </c>
      <c r="B95" s="22" t="s">
        <v>469</v>
      </c>
      <c r="C95" s="22" t="s">
        <v>365</v>
      </c>
      <c r="D95" s="22" t="s">
        <v>366</v>
      </c>
      <c r="E95" s="34" t="s">
        <v>479</v>
      </c>
      <c r="F95" s="22" t="s">
        <v>368</v>
      </c>
      <c r="G95" s="34" t="s">
        <v>480</v>
      </c>
      <c r="H95" s="22" t="s">
        <v>420</v>
      </c>
      <c r="I95" s="22" t="s">
        <v>370</v>
      </c>
      <c r="J95" s="34" t="s">
        <v>451</v>
      </c>
    </row>
    <row r="96" ht="18.75" customHeight="1" spans="1:10">
      <c r="A96" s="207" t="s">
        <v>309</v>
      </c>
      <c r="B96" s="22" t="s">
        <v>469</v>
      </c>
      <c r="C96" s="22" t="s">
        <v>365</v>
      </c>
      <c r="D96" s="22" t="s">
        <v>366</v>
      </c>
      <c r="E96" s="34" t="s">
        <v>481</v>
      </c>
      <c r="F96" s="22" t="s">
        <v>368</v>
      </c>
      <c r="G96" s="34" t="s">
        <v>542</v>
      </c>
      <c r="H96" s="22" t="s">
        <v>420</v>
      </c>
      <c r="I96" s="22" t="s">
        <v>370</v>
      </c>
      <c r="J96" s="34" t="s">
        <v>451</v>
      </c>
    </row>
    <row r="97" ht="18.75" customHeight="1" spans="1:10">
      <c r="A97" s="207" t="s">
        <v>309</v>
      </c>
      <c r="B97" s="22" t="s">
        <v>469</v>
      </c>
      <c r="C97" s="22" t="s">
        <v>365</v>
      </c>
      <c r="D97" s="22" t="s">
        <v>397</v>
      </c>
      <c r="E97" s="34" t="s">
        <v>398</v>
      </c>
      <c r="F97" s="22" t="s">
        <v>399</v>
      </c>
      <c r="G97" s="34" t="s">
        <v>543</v>
      </c>
      <c r="H97" s="22" t="s">
        <v>484</v>
      </c>
      <c r="I97" s="22" t="s">
        <v>370</v>
      </c>
      <c r="J97" s="34" t="s">
        <v>451</v>
      </c>
    </row>
    <row r="98" ht="18.75" customHeight="1" spans="1:10">
      <c r="A98" s="207" t="s">
        <v>309</v>
      </c>
      <c r="B98" s="22" t="s">
        <v>469</v>
      </c>
      <c r="C98" s="22" t="s">
        <v>373</v>
      </c>
      <c r="D98" s="22" t="s">
        <v>422</v>
      </c>
      <c r="E98" s="34" t="s">
        <v>482</v>
      </c>
      <c r="F98" s="22" t="s">
        <v>368</v>
      </c>
      <c r="G98" s="34" t="s">
        <v>483</v>
      </c>
      <c r="H98" s="22" t="s">
        <v>484</v>
      </c>
      <c r="I98" s="22" t="s">
        <v>370</v>
      </c>
      <c r="J98" s="34" t="s">
        <v>451</v>
      </c>
    </row>
    <row r="99" ht="18.75" customHeight="1" spans="1:10">
      <c r="A99" s="207" t="s">
        <v>309</v>
      </c>
      <c r="B99" s="22" t="s">
        <v>469</v>
      </c>
      <c r="C99" s="22" t="s">
        <v>373</v>
      </c>
      <c r="D99" s="22" t="s">
        <v>422</v>
      </c>
      <c r="E99" s="34" t="s">
        <v>485</v>
      </c>
      <c r="F99" s="22" t="s">
        <v>381</v>
      </c>
      <c r="G99" s="34" t="s">
        <v>486</v>
      </c>
      <c r="H99" s="22" t="s">
        <v>484</v>
      </c>
      <c r="I99" s="22" t="s">
        <v>370</v>
      </c>
      <c r="J99" s="34" t="s">
        <v>451</v>
      </c>
    </row>
    <row r="100" ht="18.75" customHeight="1" spans="1:10">
      <c r="A100" s="207" t="s">
        <v>309</v>
      </c>
      <c r="B100" s="22" t="s">
        <v>469</v>
      </c>
      <c r="C100" s="22" t="s">
        <v>373</v>
      </c>
      <c r="D100" s="22" t="s">
        <v>422</v>
      </c>
      <c r="E100" s="34" t="s">
        <v>487</v>
      </c>
      <c r="F100" s="22" t="s">
        <v>381</v>
      </c>
      <c r="G100" s="34" t="s">
        <v>488</v>
      </c>
      <c r="H100" s="22" t="s">
        <v>401</v>
      </c>
      <c r="I100" s="22" t="s">
        <v>370</v>
      </c>
      <c r="J100" s="34" t="s">
        <v>451</v>
      </c>
    </row>
    <row r="101" ht="18.75" customHeight="1" spans="1:10">
      <c r="A101" s="207" t="s">
        <v>309</v>
      </c>
      <c r="B101" s="22" t="s">
        <v>469</v>
      </c>
      <c r="C101" s="22" t="s">
        <v>373</v>
      </c>
      <c r="D101" s="22" t="s">
        <v>374</v>
      </c>
      <c r="E101" s="34" t="s">
        <v>489</v>
      </c>
      <c r="F101" s="22" t="s">
        <v>368</v>
      </c>
      <c r="G101" s="34" t="s">
        <v>490</v>
      </c>
      <c r="H101" s="22" t="s">
        <v>405</v>
      </c>
      <c r="I101" s="22" t="s">
        <v>378</v>
      </c>
      <c r="J101" s="34" t="s">
        <v>451</v>
      </c>
    </row>
    <row r="102" ht="18.75" customHeight="1" spans="1:10">
      <c r="A102" s="207" t="s">
        <v>309</v>
      </c>
      <c r="B102" s="22" t="s">
        <v>469</v>
      </c>
      <c r="C102" s="22" t="s">
        <v>373</v>
      </c>
      <c r="D102" s="22" t="s">
        <v>374</v>
      </c>
      <c r="E102" s="34" t="s">
        <v>491</v>
      </c>
      <c r="F102" s="22" t="s">
        <v>368</v>
      </c>
      <c r="G102" s="34" t="s">
        <v>492</v>
      </c>
      <c r="H102" s="22" t="s">
        <v>405</v>
      </c>
      <c r="I102" s="22" t="s">
        <v>378</v>
      </c>
      <c r="J102" s="34" t="s">
        <v>451</v>
      </c>
    </row>
    <row r="103" ht="18.75" customHeight="1" spans="1:10">
      <c r="A103" s="207" t="s">
        <v>309</v>
      </c>
      <c r="B103" s="22" t="s">
        <v>469</v>
      </c>
      <c r="C103" s="22" t="s">
        <v>373</v>
      </c>
      <c r="D103" s="22" t="s">
        <v>374</v>
      </c>
      <c r="E103" s="34" t="s">
        <v>493</v>
      </c>
      <c r="F103" s="22" t="s">
        <v>368</v>
      </c>
      <c r="G103" s="34" t="s">
        <v>494</v>
      </c>
      <c r="H103" s="22"/>
      <c r="I103" s="22" t="s">
        <v>378</v>
      </c>
      <c r="J103" s="34" t="s">
        <v>451</v>
      </c>
    </row>
    <row r="104" ht="18.75" customHeight="1" spans="1:10">
      <c r="A104" s="207" t="s">
        <v>309</v>
      </c>
      <c r="B104" s="22" t="s">
        <v>469</v>
      </c>
      <c r="C104" s="22" t="s">
        <v>373</v>
      </c>
      <c r="D104" s="22" t="s">
        <v>495</v>
      </c>
      <c r="E104" s="34" t="s">
        <v>496</v>
      </c>
      <c r="F104" s="22" t="s">
        <v>368</v>
      </c>
      <c r="G104" s="34" t="s">
        <v>497</v>
      </c>
      <c r="H104" s="22" t="s">
        <v>405</v>
      </c>
      <c r="I104" s="22" t="s">
        <v>378</v>
      </c>
      <c r="J104" s="34" t="s">
        <v>451</v>
      </c>
    </row>
    <row r="105" ht="18.75" customHeight="1" spans="1:10">
      <c r="A105" s="207" t="s">
        <v>309</v>
      </c>
      <c r="B105" s="22" t="s">
        <v>469</v>
      </c>
      <c r="C105" s="22" t="s">
        <v>373</v>
      </c>
      <c r="D105" s="22" t="s">
        <v>495</v>
      </c>
      <c r="E105" s="34" t="s">
        <v>544</v>
      </c>
      <c r="F105" s="22" t="s">
        <v>368</v>
      </c>
      <c r="G105" s="34" t="s">
        <v>499</v>
      </c>
      <c r="H105" s="22" t="s">
        <v>405</v>
      </c>
      <c r="I105" s="22" t="s">
        <v>378</v>
      </c>
      <c r="J105" s="34" t="s">
        <v>451</v>
      </c>
    </row>
    <row r="106" ht="18.75" customHeight="1" spans="1:10">
      <c r="A106" s="207" t="s">
        <v>309</v>
      </c>
      <c r="B106" s="22" t="s">
        <v>469</v>
      </c>
      <c r="C106" s="22" t="s">
        <v>379</v>
      </c>
      <c r="D106" s="22" t="s">
        <v>380</v>
      </c>
      <c r="E106" s="34" t="s">
        <v>500</v>
      </c>
      <c r="F106" s="22" t="s">
        <v>381</v>
      </c>
      <c r="G106" s="34" t="s">
        <v>382</v>
      </c>
      <c r="H106" s="22" t="s">
        <v>383</v>
      </c>
      <c r="I106" s="22" t="s">
        <v>370</v>
      </c>
      <c r="J106" s="34" t="s">
        <v>451</v>
      </c>
    </row>
    <row r="107" ht="18.75" customHeight="1" spans="1:10">
      <c r="A107" s="207" t="s">
        <v>349</v>
      </c>
      <c r="B107" s="22" t="s">
        <v>384</v>
      </c>
      <c r="C107" s="22" t="s">
        <v>365</v>
      </c>
      <c r="D107" s="22" t="s">
        <v>366</v>
      </c>
      <c r="E107" s="34" t="s">
        <v>385</v>
      </c>
      <c r="F107" s="22" t="s">
        <v>368</v>
      </c>
      <c r="G107" s="34" t="s">
        <v>386</v>
      </c>
      <c r="H107" s="22" t="s">
        <v>387</v>
      </c>
      <c r="I107" s="22" t="s">
        <v>370</v>
      </c>
      <c r="J107" s="34" t="s">
        <v>388</v>
      </c>
    </row>
    <row r="108" ht="18.75" customHeight="1" spans="1:10">
      <c r="A108" s="207" t="s">
        <v>349</v>
      </c>
      <c r="B108" s="22" t="s">
        <v>389</v>
      </c>
      <c r="C108" s="22" t="s">
        <v>365</v>
      </c>
      <c r="D108" s="22" t="s">
        <v>390</v>
      </c>
      <c r="E108" s="34" t="s">
        <v>391</v>
      </c>
      <c r="F108" s="22" t="s">
        <v>381</v>
      </c>
      <c r="G108" s="34" t="s">
        <v>392</v>
      </c>
      <c r="H108" s="22" t="s">
        <v>383</v>
      </c>
      <c r="I108" s="22" t="s">
        <v>370</v>
      </c>
      <c r="J108" s="34" t="s">
        <v>393</v>
      </c>
    </row>
    <row r="109" ht="18.75" customHeight="1" spans="1:10">
      <c r="A109" s="207" t="s">
        <v>349</v>
      </c>
      <c r="B109" s="22" t="s">
        <v>389</v>
      </c>
      <c r="C109" s="22" t="s">
        <v>365</v>
      </c>
      <c r="D109" s="22" t="s">
        <v>394</v>
      </c>
      <c r="E109" s="34" t="s">
        <v>395</v>
      </c>
      <c r="F109" s="22" t="s">
        <v>381</v>
      </c>
      <c r="G109" s="34" t="s">
        <v>392</v>
      </c>
      <c r="H109" s="22" t="s">
        <v>383</v>
      </c>
      <c r="I109" s="22" t="s">
        <v>370</v>
      </c>
      <c r="J109" s="34" t="s">
        <v>396</v>
      </c>
    </row>
    <row r="110" ht="18.75" customHeight="1" spans="1:10">
      <c r="A110" s="207" t="s">
        <v>349</v>
      </c>
      <c r="B110" s="22" t="s">
        <v>389</v>
      </c>
      <c r="C110" s="22" t="s">
        <v>365</v>
      </c>
      <c r="D110" s="22" t="s">
        <v>397</v>
      </c>
      <c r="E110" s="34" t="s">
        <v>398</v>
      </c>
      <c r="F110" s="22" t="s">
        <v>399</v>
      </c>
      <c r="G110" s="34" t="s">
        <v>400</v>
      </c>
      <c r="H110" s="22" t="s">
        <v>401</v>
      </c>
      <c r="I110" s="22" t="s">
        <v>370</v>
      </c>
      <c r="J110" s="34" t="s">
        <v>402</v>
      </c>
    </row>
    <row r="111" ht="18.75" customHeight="1" spans="1:10">
      <c r="A111" s="207" t="s">
        <v>349</v>
      </c>
      <c r="B111" s="22" t="s">
        <v>389</v>
      </c>
      <c r="C111" s="22" t="s">
        <v>373</v>
      </c>
      <c r="D111" s="22" t="s">
        <v>374</v>
      </c>
      <c r="E111" s="34" t="s">
        <v>403</v>
      </c>
      <c r="F111" s="22" t="s">
        <v>368</v>
      </c>
      <c r="G111" s="34" t="s">
        <v>404</v>
      </c>
      <c r="H111" s="22" t="s">
        <v>405</v>
      </c>
      <c r="I111" s="22" t="s">
        <v>378</v>
      </c>
      <c r="J111" s="34" t="s">
        <v>406</v>
      </c>
    </row>
    <row r="112" ht="18.75" customHeight="1" spans="1:10">
      <c r="A112" s="207" t="s">
        <v>349</v>
      </c>
      <c r="B112" s="22" t="s">
        <v>389</v>
      </c>
      <c r="C112" s="22" t="s">
        <v>379</v>
      </c>
      <c r="D112" s="22" t="s">
        <v>380</v>
      </c>
      <c r="E112" s="34" t="s">
        <v>409</v>
      </c>
      <c r="F112" s="22" t="s">
        <v>381</v>
      </c>
      <c r="G112" s="34" t="s">
        <v>392</v>
      </c>
      <c r="H112" s="22" t="s">
        <v>383</v>
      </c>
      <c r="I112" s="22" t="s">
        <v>370</v>
      </c>
      <c r="J112" s="34" t="s">
        <v>410</v>
      </c>
    </row>
    <row r="113" ht="18.75" customHeight="1" spans="1:10">
      <c r="A113" s="207" t="s">
        <v>349</v>
      </c>
      <c r="B113" s="22" t="s">
        <v>389</v>
      </c>
      <c r="C113" s="22" t="s">
        <v>379</v>
      </c>
      <c r="D113" s="22" t="s">
        <v>380</v>
      </c>
      <c r="E113" s="34" t="s">
        <v>407</v>
      </c>
      <c r="F113" s="22" t="s">
        <v>381</v>
      </c>
      <c r="G113" s="34" t="s">
        <v>392</v>
      </c>
      <c r="H113" s="22" t="s">
        <v>383</v>
      </c>
      <c r="I113" s="22" t="s">
        <v>370</v>
      </c>
      <c r="J113" s="34" t="s">
        <v>408</v>
      </c>
    </row>
    <row r="114" ht="18.75" customHeight="1" spans="1:10">
      <c r="A114" s="207" t="s">
        <v>337</v>
      </c>
      <c r="B114" s="22" t="s">
        <v>545</v>
      </c>
      <c r="C114" s="22" t="s">
        <v>365</v>
      </c>
      <c r="D114" s="22" t="s">
        <v>366</v>
      </c>
      <c r="E114" s="34" t="s">
        <v>546</v>
      </c>
      <c r="F114" s="22" t="s">
        <v>381</v>
      </c>
      <c r="G114" s="34" t="s">
        <v>547</v>
      </c>
      <c r="H114" s="22" t="s">
        <v>401</v>
      </c>
      <c r="I114" s="22" t="s">
        <v>370</v>
      </c>
      <c r="J114" s="34" t="s">
        <v>548</v>
      </c>
    </row>
    <row r="115" ht="18.75" customHeight="1" spans="1:10">
      <c r="A115" s="207" t="s">
        <v>337</v>
      </c>
      <c r="B115" s="22" t="s">
        <v>549</v>
      </c>
      <c r="C115" s="22" t="s">
        <v>365</v>
      </c>
      <c r="D115" s="22" t="s">
        <v>390</v>
      </c>
      <c r="E115" s="34" t="s">
        <v>391</v>
      </c>
      <c r="F115" s="22" t="s">
        <v>381</v>
      </c>
      <c r="G115" s="34" t="s">
        <v>392</v>
      </c>
      <c r="H115" s="22" t="s">
        <v>383</v>
      </c>
      <c r="I115" s="22" t="s">
        <v>370</v>
      </c>
      <c r="J115" s="34" t="s">
        <v>550</v>
      </c>
    </row>
    <row r="116" ht="18.75" customHeight="1" spans="1:10">
      <c r="A116" s="207" t="s">
        <v>337</v>
      </c>
      <c r="B116" s="22" t="s">
        <v>549</v>
      </c>
      <c r="C116" s="22" t="s">
        <v>365</v>
      </c>
      <c r="D116" s="22" t="s">
        <v>394</v>
      </c>
      <c r="E116" s="34" t="s">
        <v>395</v>
      </c>
      <c r="F116" s="22" t="s">
        <v>381</v>
      </c>
      <c r="G116" s="34" t="s">
        <v>392</v>
      </c>
      <c r="H116" s="22" t="s">
        <v>383</v>
      </c>
      <c r="I116" s="22" t="s">
        <v>370</v>
      </c>
      <c r="J116" s="34" t="s">
        <v>551</v>
      </c>
    </row>
    <row r="117" ht="18.75" customHeight="1" spans="1:10">
      <c r="A117" s="207" t="s">
        <v>337</v>
      </c>
      <c r="B117" s="22" t="s">
        <v>549</v>
      </c>
      <c r="C117" s="22" t="s">
        <v>365</v>
      </c>
      <c r="D117" s="22" t="s">
        <v>397</v>
      </c>
      <c r="E117" s="34" t="s">
        <v>398</v>
      </c>
      <c r="F117" s="22" t="s">
        <v>399</v>
      </c>
      <c r="G117" s="34" t="s">
        <v>547</v>
      </c>
      <c r="H117" s="22" t="s">
        <v>401</v>
      </c>
      <c r="I117" s="22" t="s">
        <v>370</v>
      </c>
      <c r="J117" s="34" t="s">
        <v>552</v>
      </c>
    </row>
    <row r="118" ht="18.75" customHeight="1" spans="1:10">
      <c r="A118" s="207" t="s">
        <v>337</v>
      </c>
      <c r="B118" s="22" t="s">
        <v>549</v>
      </c>
      <c r="C118" s="22" t="s">
        <v>373</v>
      </c>
      <c r="D118" s="22" t="s">
        <v>374</v>
      </c>
      <c r="E118" s="34" t="s">
        <v>553</v>
      </c>
      <c r="F118" s="22" t="s">
        <v>368</v>
      </c>
      <c r="G118" s="34" t="s">
        <v>554</v>
      </c>
      <c r="H118" s="22" t="s">
        <v>405</v>
      </c>
      <c r="I118" s="22" t="s">
        <v>378</v>
      </c>
      <c r="J118" s="34" t="s">
        <v>555</v>
      </c>
    </row>
    <row r="119" ht="18.75" customHeight="1" spans="1:10">
      <c r="A119" s="207" t="s">
        <v>337</v>
      </c>
      <c r="B119" s="22" t="s">
        <v>549</v>
      </c>
      <c r="C119" s="22" t="s">
        <v>379</v>
      </c>
      <c r="D119" s="22" t="s">
        <v>380</v>
      </c>
      <c r="E119" s="34" t="s">
        <v>556</v>
      </c>
      <c r="F119" s="22" t="s">
        <v>381</v>
      </c>
      <c r="G119" s="34" t="s">
        <v>392</v>
      </c>
      <c r="H119" s="22" t="s">
        <v>383</v>
      </c>
      <c r="I119" s="22" t="s">
        <v>370</v>
      </c>
      <c r="J119" s="34" t="s">
        <v>557</v>
      </c>
    </row>
    <row r="120" ht="18.75" customHeight="1" spans="1:10">
      <c r="A120" s="207" t="s">
        <v>297</v>
      </c>
      <c r="B120" s="22" t="s">
        <v>558</v>
      </c>
      <c r="C120" s="22" t="s">
        <v>365</v>
      </c>
      <c r="D120" s="22" t="s">
        <v>366</v>
      </c>
      <c r="E120" s="34" t="s">
        <v>559</v>
      </c>
      <c r="F120" s="22" t="s">
        <v>381</v>
      </c>
      <c r="G120" s="34" t="s">
        <v>560</v>
      </c>
      <c r="H120" s="22" t="s">
        <v>420</v>
      </c>
      <c r="I120" s="22" t="s">
        <v>370</v>
      </c>
      <c r="J120" s="34" t="s">
        <v>561</v>
      </c>
    </row>
    <row r="121" ht="18.75" customHeight="1" spans="1:10">
      <c r="A121" s="207" t="s">
        <v>297</v>
      </c>
      <c r="B121" s="22" t="s">
        <v>558</v>
      </c>
      <c r="C121" s="22" t="s">
        <v>365</v>
      </c>
      <c r="D121" s="22" t="s">
        <v>366</v>
      </c>
      <c r="E121" s="34" t="s">
        <v>562</v>
      </c>
      <c r="F121" s="22" t="s">
        <v>381</v>
      </c>
      <c r="G121" s="34" t="s">
        <v>563</v>
      </c>
      <c r="H121" s="22" t="s">
        <v>420</v>
      </c>
      <c r="I121" s="22" t="s">
        <v>370</v>
      </c>
      <c r="J121" s="34" t="s">
        <v>564</v>
      </c>
    </row>
    <row r="122" ht="18.75" customHeight="1" spans="1:10">
      <c r="A122" s="207" t="s">
        <v>297</v>
      </c>
      <c r="B122" s="22" t="s">
        <v>558</v>
      </c>
      <c r="C122" s="22" t="s">
        <v>373</v>
      </c>
      <c r="D122" s="22" t="s">
        <v>374</v>
      </c>
      <c r="E122" s="34" t="s">
        <v>565</v>
      </c>
      <c r="F122" s="22" t="s">
        <v>381</v>
      </c>
      <c r="G122" s="34" t="s">
        <v>466</v>
      </c>
      <c r="H122" s="22" t="s">
        <v>383</v>
      </c>
      <c r="I122" s="22" t="s">
        <v>370</v>
      </c>
      <c r="J122" s="34" t="s">
        <v>565</v>
      </c>
    </row>
    <row r="123" ht="18.75" customHeight="1" spans="1:10">
      <c r="A123" s="207" t="s">
        <v>297</v>
      </c>
      <c r="B123" s="22" t="s">
        <v>558</v>
      </c>
      <c r="C123" s="22" t="s">
        <v>379</v>
      </c>
      <c r="D123" s="22" t="s">
        <v>380</v>
      </c>
      <c r="E123" s="34" t="s">
        <v>566</v>
      </c>
      <c r="F123" s="22" t="s">
        <v>381</v>
      </c>
      <c r="G123" s="34" t="s">
        <v>382</v>
      </c>
      <c r="H123" s="22" t="s">
        <v>383</v>
      </c>
      <c r="I123" s="22" t="s">
        <v>370</v>
      </c>
      <c r="J123" s="34" t="s">
        <v>567</v>
      </c>
    </row>
  </sheetData>
  <mergeCells count="34">
    <mergeCell ref="A3:J3"/>
    <mergeCell ref="A4:H4"/>
    <mergeCell ref="A8:A10"/>
    <mergeCell ref="A11:A17"/>
    <mergeCell ref="A18:A23"/>
    <mergeCell ref="A24:A26"/>
    <mergeCell ref="A27:A34"/>
    <mergeCell ref="A35:A39"/>
    <mergeCell ref="A40:A51"/>
    <mergeCell ref="A52:A56"/>
    <mergeCell ref="A57:A61"/>
    <mergeCell ref="A62:A75"/>
    <mergeCell ref="A76:A84"/>
    <mergeCell ref="A85:A91"/>
    <mergeCell ref="A92:A106"/>
    <mergeCell ref="A107:A113"/>
    <mergeCell ref="A114:A119"/>
    <mergeCell ref="A120:A123"/>
    <mergeCell ref="B8:B10"/>
    <mergeCell ref="B11:B17"/>
    <mergeCell ref="B18:B23"/>
    <mergeCell ref="B24:B26"/>
    <mergeCell ref="B27:B34"/>
    <mergeCell ref="B35:B39"/>
    <mergeCell ref="B40:B51"/>
    <mergeCell ref="B52:B56"/>
    <mergeCell ref="B57:B61"/>
    <mergeCell ref="B62:B75"/>
    <mergeCell ref="B76:B84"/>
    <mergeCell ref="B85:B91"/>
    <mergeCell ref="B92:B106"/>
    <mergeCell ref="B107:B113"/>
    <mergeCell ref="B114:B119"/>
    <mergeCell ref="B120:B12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小瑾</cp:lastModifiedBy>
  <dcterms:created xsi:type="dcterms:W3CDTF">2025-02-11T02:21:00Z</dcterms:created>
  <dcterms:modified xsi:type="dcterms:W3CDTF">2025-02-18T01:32:51Z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4DF516905D3144BE8847D83BB8E17733_12</vt:lpwstr>
  </property>
  <property fmtid="{D5CDD505-2E9C-101B-9397-08002B2CF9AE}" pid="3" name="KSOProductBuildVer">
    <vt:lpwstr>2052-12.1.0.19770</vt:lpwstr>
  </property>
</Properties>
</file>