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<sst xmlns="http://schemas.openxmlformats.org/spreadsheetml/2006/main" count="1648" uniqueCount="569">
  <si>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</si>
  <si>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</si>
  <si>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</si>
  <si>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</si>
  <si>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</si>
  <si>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</si>
  <si>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</si>
  <si>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</si>
  <si>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</si>
  <si>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</si>
  <si>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</si>
  <si>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</si>
  <si>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</si>
  <si>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</si>
  <si>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</si>
  <si>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</si>
  <si>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</si>
  <si>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</si>
  <si>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</si>
  <si>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</si>
  <si>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</si>
  <si>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</si>
  <si>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</si>
  <si>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</si>
  <si>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</si>
  <si>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</si>
  <si>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</si>
  <si>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</si>
  <si>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</si>
  <si>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</si>
  <si>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</si>
  <si>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</si>
  <si>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</si>
  <si>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</si>
  <si>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</si>
  <si>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</si>
  <si>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</si>
  <si>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</si>
  <si>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</si>
  <si>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</si>
  <si>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</si>
  <si>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</si>
  <si>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</si>
  <si>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</si>
  <si>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</si>
  <si>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</si>
  <si>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</si>
  <si>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</si>
  <si>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</si>
  <si>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</si>
  <si>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</si>
  <si>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</si>
  <si>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</si>
  <si>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</si>
  <si>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</si>
  <si>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</si>
  <si>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</si>
  <si>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</si>
  <si>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</si>
  <si>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</si>
  <si>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</si>
  <si>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</si>
  <si>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</si>
  <si>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</si>
  <si>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</si>
  <si>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</si>
  <si>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</si>
  <si>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</si>
  <si>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</si>
  <si>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</si>
  <si>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耿马傣族佤族自治县发展和改革局</t>
  </si>
  <si>
    <t>102001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</si>
  <si>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</si>
  <si>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</si>
  <si>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</si>
  <si>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</si>
  <si>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</si>
  <si>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</si>
  <si>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</si>
  <si>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</si>
  <si>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</si>
  <si>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</si>
  <si>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</si>
  <si>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</si>
  <si>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</si>
  <si>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</si>
  <si>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</si>
  <si>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>2010401</t>
  </si>
  <si>
    <t>2010404</t>
  </si>
  <si>
    <t>2010406</t>
  </si>
  <si>
    <t>2010499</t>
  </si>
  <si>
    <t>208</t>
  </si>
  <si>
    <t>社会保障和就业支出</t>
  </si>
  <si>
    <t>20805</t>
  </si>
  <si>
    <t>2080501</t>
  </si>
  <si>
    <t>2080505</t>
  </si>
  <si>
    <t>20808</t>
  </si>
  <si>
    <t>2080801</t>
  </si>
  <si>
    <t>20899</t>
  </si>
  <si>
    <t>2089999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</si>
  <si>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</si>
  <si>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</si>
  <si>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</si>
  <si>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</si>
  <si>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</si>
  <si>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</si>
  <si>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</si>
  <si>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</si>
  <si>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</si>
  <si>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</si>
  <si>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222</t>
  </si>
  <si>
    <t>粮油物资储备支出</t>
  </si>
  <si>
    <t>22201</t>
  </si>
  <si>
    <t>2220106</t>
  </si>
  <si>
    <t>2220115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</si>
  <si>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</si>
  <si>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</si>
  <si>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</si>
  <si>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</si>
  <si>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</si>
  <si>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</si>
  <si>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</si>
  <si>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</si>
  <si>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</si>
  <si>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</si>
  <si>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</si>
  <si>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</si>
  <si>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</si>
  <si>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</si>
  <si>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</si>
  <si>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</si>
  <si>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</si>
  <si>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</si>
  <si>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</si>
  <si>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</si>
  <si>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</si>
  <si>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</si>
  <si>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</si>
  <si>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</si>
  <si>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</si>
  <si>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</si>
  <si>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</si>
  <si>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</si>
  <si>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</si>
  <si>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</si>
  <si>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</si>
  <si>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</si>
  <si>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</si>
  <si>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</si>
  <si>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</si>
  <si>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</si>
  <si>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</si>
  <si>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</si>
  <si>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</si>
  <si>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</si>
  <si>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</si>
  <si>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</si>
  <si>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</si>
  <si>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</si>
  <si>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</si>
  <si>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</si>
  <si>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</si>
  <si>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发展与改革事务</t>
  </si>
  <si>
    <t>行政运行</t>
  </si>
  <si>
    <t>战略规划与实施</t>
  </si>
  <si>
    <t>社会事业发展规划</t>
  </si>
  <si>
    <t>其他发展与改革事务支出</t>
  </si>
  <si>
    <t>行政事业单位养老支出</t>
  </si>
  <si>
    <t>行政单位离退休</t>
  </si>
  <si>
    <t>机关事业单位基本养老保险缴费支出</t>
  </si>
  <si>
    <t>抚恤</t>
  </si>
  <si>
    <t>死亡抚恤</t>
  </si>
  <si>
    <t>其他社会保障和就业支出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</si>
  <si>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</si>
  <si>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</si>
  <si>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</si>
  <si>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</si>
  <si>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</si>
  <si>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</si>
  <si>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粮油物资事务</t>
  </si>
  <si>
    <t>专项业务活动</t>
  </si>
  <si>
    <t>粮食风险基金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</si>
  <si>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</si>
  <si>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</si>
  <si>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</si>
  <si>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</si>
  <si>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</si>
  <si>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</si>
  <si>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</si>
  <si>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</si>
  <si>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</si>
  <si>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</si>
  <si>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</si>
  <si>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</si>
  <si>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</si>
  <si>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</si>
  <si>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</si>
  <si>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</si>
  <si>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</si>
  <si>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</si>
  <si>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</si>
  <si>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</si>
  <si>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</si>
  <si>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</si>
  <si>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</si>
  <si>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</si>
  <si>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</si>
  <si>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</si>
  <si>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530926210000000001022</t>
  </si>
  <si>
    <t>行政人员工资支出</t>
  </si>
  <si>
    <t>30101</t>
  </si>
  <si>
    <t>基本工资</t>
  </si>
  <si>
    <t>530926210000000001023</t>
  </si>
  <si>
    <t>事业人员工资支出</t>
  </si>
  <si>
    <t>30102</t>
  </si>
  <si>
    <t>津贴补贴</t>
  </si>
  <si>
    <t>30103</t>
  </si>
  <si>
    <t>奖金</t>
  </si>
  <si>
    <t>530926231100001407738</t>
  </si>
  <si>
    <t>行政人员绩效考核奖励（2017年提高部分）</t>
  </si>
  <si>
    <t>530926231100001407756</t>
  </si>
  <si>
    <t>奖励性绩效工资</t>
  </si>
  <si>
    <t>30107</t>
  </si>
  <si>
    <t>绩效工资</t>
  </si>
  <si>
    <t>530926231100001407757</t>
  </si>
  <si>
    <t>事业人员绩效工资（2017年提高部分）</t>
  </si>
  <si>
    <t>530926231100001407739</t>
  </si>
  <si>
    <t>基础性绩效工资</t>
  </si>
  <si>
    <t>530926210000000001024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</si>
  <si>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</si>
  <si>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</si>
  <si>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</si>
  <si>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</si>
  <si>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</si>
  <si>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</si>
  <si>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</si>
  <si>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</si>
  <si>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</si>
  <si>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</si>
  <si>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</si>
  <si>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</si>
  <si>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</si>
  <si>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</si>
  <si>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</si>
  <si>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530926210000000001025</t>
  </si>
  <si>
    <t>30113</t>
  </si>
  <si>
    <t>530926210000000001032</t>
  </si>
  <si>
    <t>一般公用经费</t>
  </si>
  <si>
    <t>30229</t>
  </si>
  <si>
    <t>福利费</t>
  </si>
  <si>
    <t>30201</t>
  </si>
  <si>
    <t>办公费</t>
  </si>
  <si>
    <t>30207</t>
  </si>
  <si>
    <t>邮电费</t>
  </si>
  <si>
    <t>30211</t>
  </si>
  <si>
    <t>差旅费</t>
  </si>
  <si>
    <t>530926241100002327167</t>
  </si>
  <si>
    <t>公务接待费（公用经费）</t>
  </si>
  <si>
    <t>30217</t>
  </si>
  <si>
    <t>530926210000000001031</t>
  </si>
  <si>
    <t>工会经费</t>
  </si>
  <si>
    <t>30228</t>
  </si>
  <si>
    <t>530926210000000001028</t>
  </si>
  <si>
    <t>公务用车运行维护费</t>
  </si>
  <si>
    <t>30231</t>
  </si>
  <si>
    <t>530926210000000001029</t>
  </si>
  <si>
    <t>行政人员公务交通补贴</t>
  </si>
  <si>
    <t>30239</t>
  </si>
  <si>
    <t>其他交通费用</t>
  </si>
  <si>
    <t>530926251100003795305</t>
  </si>
  <si>
    <t>残疾人就业保障金</t>
  </si>
  <si>
    <t>30299</t>
  </si>
  <si>
    <t>其他商品和服务支出</t>
  </si>
  <si>
    <t>530926210000000001026</t>
  </si>
  <si>
    <t>离退休费</t>
  </si>
  <si>
    <t>30302</t>
  </si>
  <si>
    <t>退休费</t>
  </si>
  <si>
    <t>530926241100002327176</t>
  </si>
  <si>
    <t>企业离退休人员养老金补差</t>
  </si>
  <si>
    <t>30305</t>
  </si>
  <si>
    <t>生活补助</t>
  </si>
  <si>
    <t>530926231100001407758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</si>
  <si>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</si>
  <si>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</si>
  <si>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</si>
  <si>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</si>
  <si>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</si>
  <si>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</si>
  <si>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</si>
  <si>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</si>
  <si>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</si>
  <si>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</si>
  <si>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2022年第一批省预算内前期工作经费</t>
  </si>
  <si>
    <t>事业发展类</t>
  </si>
  <si>
    <t>530926231100001646679</t>
  </si>
  <si>
    <t>30905</t>
  </si>
  <si>
    <t>基础设施建设</t>
  </si>
  <si>
    <t>2025年春节慰问经费</t>
  </si>
  <si>
    <t>专项业务类</t>
  </si>
  <si>
    <t>530926251100004069007</t>
  </si>
  <si>
    <t>2025年粮食风险基金县级配套资金</t>
  </si>
  <si>
    <t>530926251100003812995</t>
  </si>
  <si>
    <t>31204</t>
  </si>
  <si>
    <t>费用补贴</t>
  </si>
  <si>
    <t>2025年粮食流通监管工作经费</t>
  </si>
  <si>
    <t>民生类</t>
  </si>
  <si>
    <t>530926251100003811953</t>
  </si>
  <si>
    <t>2025年全县重大项目前期工作经费</t>
  </si>
  <si>
    <t>530926251100003800605</t>
  </si>
  <si>
    <t>31005</t>
  </si>
  <si>
    <t>打击涉烟违法犯罪工作补助经费</t>
  </si>
  <si>
    <t>530926241100002554501</t>
  </si>
  <si>
    <t>防空袭警报系统升级改造经费</t>
  </si>
  <si>
    <t>530926251100003811257</t>
  </si>
  <si>
    <t>31003</t>
  </si>
  <si>
    <t>专用设备购置</t>
  </si>
  <si>
    <t>人才招引安家补助经费</t>
  </si>
  <si>
    <t>530926251100003833011</t>
  </si>
  <si>
    <t>荣泰房地产开发有限公司征地尾款资金</t>
  </si>
  <si>
    <t>530926251100003811549</t>
  </si>
  <si>
    <t>31012</t>
  </si>
  <si>
    <t>拆迁补偿</t>
  </si>
  <si>
    <t>应急救灾物资资金</t>
  </si>
  <si>
    <t>530926251100003813182</t>
  </si>
  <si>
    <t>31008</t>
  </si>
  <si>
    <t>物资储备</t>
  </si>
  <si>
    <t>追加2025年全县重大项目前期工作经费</t>
  </si>
  <si>
    <t>530926251100004101850</t>
  </si>
  <si>
    <t>追加应急救灾物资经费</t>
  </si>
  <si>
    <t>530926251100004113470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</si>
  <si>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</si>
  <si>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</si>
  <si>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</si>
  <si>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</si>
  <si>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</si>
  <si>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</si>
  <si>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</si>
  <si>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</si>
  <si>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</si>
  <si>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</si>
  <si>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</si>
  <si>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认真落实应急救灾物资采购、储备和管理工作。根据《云南省省级救灾物资管理办法（试行）》《耿马自治县县级救灾物资储备管理暂行办法》的规定和要求，采购应急救灾物资，准备物资储备仓库、加强管理人员，确保物资调得出、储得好、用得上、有保障，购入救灾物资数量共39个品种24433件，租用物资储备点3处7栋仓库。</t>
  </si>
  <si>
    <t>产出指标</t>
  </si>
  <si>
    <t>数量指标</t>
  </si>
  <si>
    <t>物资采购数量</t>
  </si>
  <si>
    <t>&gt;=</t>
  </si>
  <si>
    <t>1.00</t>
  </si>
  <si>
    <t>批</t>
  </si>
  <si>
    <t>定量指标</t>
  </si>
  <si>
    <t>在规定时限完成对应急帐篷、木板折叠床、棉被等应急物资采购。</t>
  </si>
  <si>
    <t>按照县委政府安排部署和要求，认真落实应急救灾物资采购、储备和管理工作。根据《云南省省级救灾物资管理办法（试行）》《耿马自治县县级救灾物资储备管理暂行办法》的规定和要求，采购应急救灾物资，准备物资储备仓库、加强管理人员，确保物资调得出、储得好、用得上、有保障，购入救
灾物资数量共39个品种24433件，租用物资储备点3处7栋仓库。</t>
  </si>
  <si>
    <t>质量指标</t>
  </si>
  <si>
    <t>物资质量合格率</t>
  </si>
  <si>
    <t>=</t>
  </si>
  <si>
    <t>98</t>
  </si>
  <si>
    <t>%</t>
  </si>
  <si>
    <t>1.对新购置入库物资进行数量和质量验收，是否在5个工作日内完成验收工作。 2.供应商按时交货的同时，所交物资质量是否符合标准。</t>
  </si>
  <si>
    <t>时效指标</t>
  </si>
  <si>
    <t>物资管理工作完成及时率</t>
  </si>
  <si>
    <t>及时</t>
  </si>
  <si>
    <t>1.应急救灾物资采购、出入库登记、申领收发、回收保管、物资盘点、报废处理是否封闭式管理，专库存储，专账管理，专人负责。                                             2.县级救灾物资是否标明品名、规格、产地、编号、数量、质量、生产日期、入库时间等，是否分类存放，码放整齐，留有通道。</t>
  </si>
  <si>
    <t>成本指标</t>
  </si>
  <si>
    <t>经济成本指标</t>
  </si>
  <si>
    <t>&lt;=</t>
  </si>
  <si>
    <t>540</t>
  </si>
  <si>
    <t>万元</t>
  </si>
  <si>
    <t>反映救灾物资的购买储存情况。</t>
  </si>
  <si>
    <t>效益指标</t>
  </si>
  <si>
    <t>社会效益</t>
  </si>
  <si>
    <t>应急能力提升</t>
  </si>
  <si>
    <t>提升</t>
  </si>
  <si>
    <t>定性指标</t>
  </si>
  <si>
    <t>增强应急救灾能力，在灾害发生时能保障受灾群众基本生活和救援需求。</t>
  </si>
  <si>
    <t>满意度指标</t>
  </si>
  <si>
    <t>服务对象满意度</t>
  </si>
  <si>
    <t>群众满意度</t>
  </si>
  <si>
    <t>95</t>
  </si>
  <si>
    <t>受灾群众和救灾人员对应急救灾物资满意度评价。</t>
  </si>
  <si>
    <t>1.0</t>
  </si>
  <si>
    <t>完成粮食流通监管工作经费支出100%，开展两次粮油供需平衡调查，辅助调查人员共计80余人，准确的掌握了全县粮食流通情况。</t>
  </si>
  <si>
    <t>覆盖粮食流通企业及经营户数量</t>
  </si>
  <si>
    <t>77</t>
  </si>
  <si>
    <t>户</t>
  </si>
  <si>
    <t>在规定期限内完成粮食统计工作，按时提交检查报告</t>
  </si>
  <si>
    <t>违规行为发现率</t>
  </si>
  <si>
    <t>0</t>
  </si>
  <si>
    <t>过对各类粮食经营主体，如收购、储存、运输、加工企业等的检查，包括对粮食质量、台账记录、仓储条件等方面进行审查，统计出其中存在的违规行为数量，以此衡量监管工作的成效，促进粮食流通市场的规范化。</t>
  </si>
  <si>
    <t>任务完成及时率</t>
  </si>
  <si>
    <t>100</t>
  </si>
  <si>
    <t>在规定期限内完成粮食统计工作，按时提交规划报告和痕迹材料。</t>
  </si>
  <si>
    <t>反映粮食监管工作开展情况。</t>
  </si>
  <si>
    <t>粮食流通市场规范程度</t>
  </si>
  <si>
    <t>核查粮食企业收购信息备案等相关材料是否齐全且有效，仓储环节是否符合标准，粮食储存条件是否达标，质量监管严格，流入市场的粮食质量是否符合国家标准，无不合格粮食流通；台账记录是否完整准确。</t>
  </si>
  <si>
    <t>居民满意度</t>
  </si>
  <si>
    <t>粮食企业、消费者对粮食监管行政单位的满意度调查评价</t>
  </si>
  <si>
    <t>通过开展烟草打假打私集中宣传5次，打印宣传册2万册，横幅300条，保障经费正常支出，确保此项工作顺利完成，达到一定的宣传效果。</t>
  </si>
  <si>
    <t>烟草打假打私宣传次数</t>
  </si>
  <si>
    <t>次</t>
  </si>
  <si>
    <t>通过多次宣传烟草打假打私反映工作开展进度。</t>
  </si>
  <si>
    <t>打假打私合格率</t>
  </si>
  <si>
    <t>90</t>
  </si>
  <si>
    <t>反应烟草打假打私工作的开展情况。</t>
  </si>
  <si>
    <t>烟草打假打私开展及时性</t>
  </si>
  <si>
    <t>反映烟草打假打私工作情况</t>
  </si>
  <si>
    <t>23444</t>
  </si>
  <si>
    <t>元</t>
  </si>
  <si>
    <t>通过经费的支出反应烟草打假打私工作开展进度。</t>
  </si>
  <si>
    <t>项目覆盖率</t>
  </si>
  <si>
    <t>通过打击涉烟违法犯罪工作反映宣传覆盖率。</t>
  </si>
  <si>
    <t>受益对象满意度</t>
  </si>
  <si>
    <t>通过发放问卷调查反映打击涉烟违法犯罪工作情况。</t>
  </si>
  <si>
    <t>完成耿马自治县老旧供水管网更新改造及漏损治理工程等10个项目的开工，预计使用经费530万元，有效提高居民人居环境，提高产业综合竞争力，着力保障和改善民生，维护社会和谐稳定，提高耿马经济发展。</t>
  </si>
  <si>
    <t>开工项目个数</t>
  </si>
  <si>
    <t>10</t>
  </si>
  <si>
    <t>个</t>
  </si>
  <si>
    <t>反映具体项目开工的情况。</t>
  </si>
  <si>
    <t>项目规划达标率</t>
  </si>
  <si>
    <t>反映项目规划符合县级各行业部门要求的实际情况。</t>
  </si>
  <si>
    <t>开工年限</t>
  </si>
  <si>
    <t>年</t>
  </si>
  <si>
    <t>项目在2025年内开工。</t>
  </si>
  <si>
    <t>社会成本指标</t>
  </si>
  <si>
    <t>15</t>
  </si>
  <si>
    <t>重点项目前期工作进度和资金支支付情况。</t>
  </si>
  <si>
    <t>经济效益</t>
  </si>
  <si>
    <t>项目带动产业经济效益</t>
  </si>
  <si>
    <t>项目有效带动当地经济发展。</t>
  </si>
  <si>
    <t>项目影响率</t>
  </si>
  <si>
    <t>项目改善当地群众生产生活条件。</t>
  </si>
  <si>
    <t>项目受益对象的满意度。</t>
  </si>
  <si>
    <t xml:space="preserve"> 通过对我县储备达2年的稻谷轮出，和支付存储折耗及政策性粮食挂账贴息等相关费用，确保县级的储备粮轮换工作按时按质完成，保障储备粮食的安全及充足。</t>
  </si>
  <si>
    <t>县级配套资金总额</t>
  </si>
  <si>
    <t>213.02</t>
  </si>
  <si>
    <t>按规定时间将县级配套资金（储备粮保管费、轮换费、差价补贴、保险费、定额损耗及折价费等费用)足额到位.</t>
  </si>
  <si>
    <t>资金使用合格率</t>
  </si>
  <si>
    <t>1.资金是否严格用于储备粮的收购、保管、轮换等环节的费用支出，没有被挪用于其他非粮食事务。 2.使用资金过程是否遵循相关财务规定和申报审批程序。3.资金使用是否有效保障粮食质量</t>
  </si>
  <si>
    <t>资金到位及时率</t>
  </si>
  <si>
    <t>1.按照规定的时间节点资金要及时到位，根据不同用途（保管、轮换、利息补贴等）的预算金额，检查各部分资金是否如数到位                             2.资金的来源必须是合规渠道，使用方向要符合规定</t>
  </si>
  <si>
    <t>反应粮食轮换、储备的进度情况</t>
  </si>
  <si>
    <t>粮食保障程度</t>
  </si>
  <si>
    <t>有效保障</t>
  </si>
  <si>
    <t xml:space="preserve">保障粮食稳定供应的水平提高情况 </t>
  </si>
  <si>
    <t>企业满意度</t>
  </si>
  <si>
    <t>粮食购销企业对配套资金满意度调查评价</t>
  </si>
  <si>
    <t>通过对允景水库项目前期的规划、勘察、测算评估等，有力保障了项目顺利开展，提高耿马县用水保障。</t>
  </si>
  <si>
    <t>前期工作完成量</t>
  </si>
  <si>
    <t>真实反映2022年第一批省预算内前期工作开展情况</t>
  </si>
  <si>
    <t>规划纲要达标率</t>
  </si>
  <si>
    <t>反映规划纲要达标的真实情况</t>
  </si>
  <si>
    <t>项目工作按时完成率</t>
  </si>
  <si>
    <t>反映项目开工完成情况</t>
  </si>
  <si>
    <t>50</t>
  </si>
  <si>
    <t>反映项目开工实际用款情况</t>
  </si>
  <si>
    <t>项目建设带动当地经济发展</t>
  </si>
  <si>
    <t>反映项目带动当地经济发展的真实情况</t>
  </si>
  <si>
    <t>开工各单位、部门满意度</t>
  </si>
  <si>
    <t>90%</t>
  </si>
  <si>
    <t>反映项目开工各个单位、部门满意度。</t>
  </si>
  <si>
    <t>2025年完成耿马县4540工程主体及征地尾款支付，项目涉密。</t>
  </si>
  <si>
    <t>完成征地数</t>
  </si>
  <si>
    <t>17.2</t>
  </si>
  <si>
    <t>亩</t>
  </si>
  <si>
    <t>反映征地工作情况。</t>
  </si>
  <si>
    <t>完成任务及时率</t>
  </si>
  <si>
    <t>在规定时间内完</t>
  </si>
  <si>
    <t>110</t>
  </si>
  <si>
    <t>征地尾款支付情况</t>
  </si>
  <si>
    <t>提升国防动员战备</t>
  </si>
  <si>
    <t>进一步增强国家地区国防动员战备能力</t>
  </si>
  <si>
    <t>完成征地工作且完成企业尾款支付。</t>
  </si>
  <si>
    <t>通过新增耿马县城和孟定镇防空警报中央控制站各1套，增加电声防空警报器6台，对现有的16套老旧电动防空警报器进行升级改造及保养维护，对所在位置较低的8套防空警报器进行调整移机，使全县防空警报系统基本能满足行业标准要求。</t>
  </si>
  <si>
    <t>防空警报设施数量</t>
  </si>
  <si>
    <t>22</t>
  </si>
  <si>
    <t>台/套</t>
  </si>
  <si>
    <t>设备能正常运行</t>
  </si>
  <si>
    <t>防空警报器合格率</t>
  </si>
  <si>
    <t>反映防控警报器正常使用情况</t>
  </si>
  <si>
    <t>安装工作及时率</t>
  </si>
  <si>
    <t>在规定时间内完成设备安装调试工作。</t>
  </si>
  <si>
    <t>63.76</t>
  </si>
  <si>
    <t>反映防空警报系统安装成本。</t>
  </si>
  <si>
    <t>群众知晓率</t>
  </si>
  <si>
    <t>进一步增强国家地区国防战备资源，使全县防空警报系统基本能满足行业标准要求。</t>
  </si>
  <si>
    <t>可持续影响</t>
  </si>
  <si>
    <t>完善国防动员功能</t>
  </si>
  <si>
    <t>完善</t>
  </si>
  <si>
    <t>项目建成后，能提升防空警报的鸣放功率及覆盖半径，增强人民防空宣传，警醒广大市民居安思危、勿忘国耻。</t>
  </si>
  <si>
    <t>项目建成后，通过“5.12”“9.18”等防空警报鸣放宣传活动，群众满意度进一步提升。</t>
  </si>
  <si>
    <t>春节慰问人数</t>
  </si>
  <si>
    <t>28</t>
  </si>
  <si>
    <t>人</t>
  </si>
  <si>
    <t>反应慰问情况</t>
  </si>
  <si>
    <t>发放及时</t>
  </si>
  <si>
    <t>反应慰问金发放的及时性</t>
  </si>
  <si>
    <t>5600</t>
  </si>
  <si>
    <t>反应慰问金发放情况</t>
  </si>
  <si>
    <t>正常运转</t>
  </si>
  <si>
    <t>运转</t>
  </si>
  <si>
    <t>反应慰问金真是发放情况</t>
  </si>
  <si>
    <t>反应群众满意情况</t>
  </si>
  <si>
    <t>530</t>
  </si>
  <si>
    <t>通过完成人才招引，增加后备干部与行政人才，来助力耿马发展。</t>
  </si>
  <si>
    <t>招引人数</t>
  </si>
  <si>
    <t>反应招引人才工作情况</t>
  </si>
  <si>
    <t>人才招引合格率</t>
  </si>
  <si>
    <t>合格</t>
  </si>
  <si>
    <t>反映人才招引工作情况。</t>
  </si>
  <si>
    <t>人才招引及时率</t>
  </si>
  <si>
    <t>反映人才招引情况</t>
  </si>
  <si>
    <t>10000</t>
  </si>
  <si>
    <t>完成1万元得安家费发放。</t>
  </si>
  <si>
    <t>人才引进提高社会效益</t>
  </si>
  <si>
    <t>提高</t>
  </si>
  <si>
    <t>社会效益情况调查</t>
  </si>
  <si>
    <t>人才满意度</t>
  </si>
  <si>
    <t>招录人才满意度调查</t>
  </si>
  <si>
    <t>预算06表</t>
  </si>
  <si>
    <t>政府性基金预算支出预算表</t>
  </si>
  <si>
    <t>单位名称：临沧市发展和改革委员会</t>
  </si>
  <si>
    <t>本年政府性基金预算支出</t>
  </si>
  <si>
    <t>本单位没有政府性基金预算支出预算，故本表无数据。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</si>
  <si>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</si>
  <si>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</si>
  <si>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</si>
  <si>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</si>
  <si>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</si>
  <si>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</si>
  <si>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</si>
  <si>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</si>
  <si>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</si>
  <si>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</si>
  <si>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公车加油服务</t>
  </si>
  <si>
    <t>车辆加油、添加燃料服务</t>
  </si>
  <si>
    <t>公车维修保养服务</t>
  </si>
  <si>
    <t>车辆维修和保养服务</t>
  </si>
  <si>
    <t>项</t>
  </si>
  <si>
    <t>公车保险服务</t>
  </si>
  <si>
    <t>机动车保险服务</t>
  </si>
  <si>
    <t>预算08表</t>
  </si>
  <si>
    <t>政府购买服务项目</t>
  </si>
  <si>
    <t>政府购买服务目录</t>
  </si>
  <si>
    <t>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</si>
  <si>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</si>
  <si>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</si>
  <si>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</si>
  <si>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</si>
  <si>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</si>
  <si>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本单位没有县对下转移支付预算，故本表无数据。</t>
  </si>
  <si>
    <t>预算09-2表</t>
  </si>
  <si>
    <t>本单位没有县对下转移支付绩效目标，故本表无数据。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</si>
  <si>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</si>
  <si>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</si>
  <si>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</si>
  <si>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</si>
  <si>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</si>
  <si>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</si>
  <si>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</si>
  <si>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</si>
  <si>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本单位没有新增资产配置，故本表无数据。</t>
  </si>
  <si>
    <t>预算11表</t>
  </si>
  <si>
    <t>上级补助</t>
  </si>
  <si>
    <t>本单位没有转移支付补助项目支出预算，故本表无数据。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</si>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</sst>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8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8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5" workbookViewId="0">
      <selection activeCell="B24" sqref="B2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198"/>
      <c r="C2" s="198"/>
      <c r="D2" s="198"/>
    </row>
    <row r="3" ht="18.75" customHeight="1" spans="1:4">
      <c r="A3" s="41" t="str">
        <f>"单位名称："&amp;"耿马傣族佤族自治县发展和改革局"</f>
        <v>单位名称：耿马傣族佤族自治县发展和改革局</v>
      </c>
      <c r="B3" s="199"/>
      <c r="C3" s="19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7488219.13</v>
      </c>
      <c r="C7" s="131" t="s">
        <v>7</v>
      </c>
      <c r="D7" s="23">
        <v>4610903.47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0" t="s">
        <v>14</v>
      </c>
      <c r="B11" s="23"/>
      <c r="C11" s="158" t="s">
        <v>15</v>
      </c>
      <c r="D11" s="23"/>
    </row>
    <row r="12" ht="18.75" customHeight="1" spans="1:4">
      <c r="A12" s="161" t="s">
        <v>16</v>
      </c>
      <c r="B12" s="23"/>
      <c r="C12" s="160" t="s">
        <v>17</v>
      </c>
      <c r="D12" s="23"/>
    </row>
    <row r="13" ht="18.75" customHeight="1" spans="1:4">
      <c r="A13" s="161" t="s">
        <v>18</v>
      </c>
      <c r="B13" s="23"/>
      <c r="C13" s="160" t="s">
        <v>19</v>
      </c>
      <c r="D13" s="23"/>
    </row>
    <row r="14" ht="18.75" customHeight="1" spans="1:4">
      <c r="A14" s="161" t="s">
        <v>20</v>
      </c>
      <c r="B14" s="23"/>
      <c r="C14" s="160" t="s">
        <v>21</v>
      </c>
      <c r="D14" s="23">
        <v>1237034.64</v>
      </c>
    </row>
    <row r="15" ht="18.75" customHeight="1" spans="1:4">
      <c r="A15" s="161" t="s">
        <v>22</v>
      </c>
      <c r="B15" s="23"/>
      <c r="C15" s="160" t="s">
        <v>23</v>
      </c>
      <c r="D15" s="23">
        <v>207944.22</v>
      </c>
    </row>
    <row r="16" ht="18.75" customHeight="1" spans="1:4">
      <c r="A16" s="161" t="s">
        <v>24</v>
      </c>
      <c r="B16" s="23"/>
      <c r="C16" s="161" t="s">
        <v>25</v>
      </c>
      <c r="D16" s="23"/>
    </row>
    <row r="17" ht="18.75" customHeight="1" spans="1:4">
      <c r="A17" s="161" t="s">
        <v>26</v>
      </c>
      <c r="B17" s="23"/>
      <c r="C17" s="161" t="s">
        <v>27</v>
      </c>
      <c r="D17" s="23"/>
    </row>
    <row r="18" ht="18.75" customHeight="1" spans="1:4">
      <c r="A18" s="162" t="s">
        <v>26</v>
      </c>
      <c r="B18" s="23"/>
      <c r="C18" s="160" t="s">
        <v>28</v>
      </c>
      <c r="D18" s="23"/>
    </row>
    <row r="19" ht="18.75" customHeight="1" spans="1:4">
      <c r="A19" s="162" t="s">
        <v>26</v>
      </c>
      <c r="B19" s="23"/>
      <c r="C19" s="160" t="s">
        <v>29</v>
      </c>
      <c r="D19" s="23"/>
    </row>
    <row r="20" ht="18.75" customHeight="1" spans="1:4">
      <c r="A20" s="162" t="s">
        <v>26</v>
      </c>
      <c r="B20" s="23"/>
      <c r="C20" s="160" t="s">
        <v>30</v>
      </c>
      <c r="D20" s="23"/>
    </row>
    <row r="21" ht="18.75" customHeight="1" spans="1:4">
      <c r="A21" s="162" t="s">
        <v>26</v>
      </c>
      <c r="B21" s="23"/>
      <c r="C21" s="160" t="s">
        <v>31</v>
      </c>
      <c r="D21" s="23"/>
    </row>
    <row r="22" ht="18.75" customHeight="1" spans="1:4">
      <c r="A22" s="162" t="s">
        <v>26</v>
      </c>
      <c r="B22" s="23"/>
      <c r="C22" s="160" t="s">
        <v>32</v>
      </c>
      <c r="D22" s="23"/>
    </row>
    <row r="23" ht="18.75" customHeight="1" spans="1:4">
      <c r="A23" s="162" t="s">
        <v>26</v>
      </c>
      <c r="B23" s="23"/>
      <c r="C23" s="160" t="s">
        <v>33</v>
      </c>
      <c r="D23" s="23"/>
    </row>
    <row r="24" ht="18.75" customHeight="1" spans="1:4">
      <c r="A24" s="162" t="s">
        <v>26</v>
      </c>
      <c r="B24" s="23"/>
      <c r="C24" s="160" t="s">
        <v>34</v>
      </c>
      <c r="D24" s="23"/>
    </row>
    <row r="25" ht="18.75" customHeight="1" spans="1:4">
      <c r="A25" s="162" t="s">
        <v>26</v>
      </c>
      <c r="B25" s="23"/>
      <c r="C25" s="160" t="s">
        <v>35</v>
      </c>
      <c r="D25" s="23">
        <v>322336.8</v>
      </c>
    </row>
    <row r="26" ht="18.75" customHeight="1" spans="1:4">
      <c r="A26" s="162" t="s">
        <v>26</v>
      </c>
      <c r="B26" s="23"/>
      <c r="C26" s="160" t="s">
        <v>36</v>
      </c>
      <c r="D26" s="23">
        <v>1110000</v>
      </c>
    </row>
    <row r="27" ht="18.75" customHeight="1" spans="1:4">
      <c r="A27" s="162" t="s">
        <v>26</v>
      </c>
      <c r="B27" s="23"/>
      <c r="C27" s="160" t="s">
        <v>37</v>
      </c>
      <c r="D27" s="23"/>
    </row>
    <row r="28" ht="18.75" customHeight="1" spans="1:4">
      <c r="A28" s="162" t="s">
        <v>26</v>
      </c>
      <c r="B28" s="23"/>
      <c r="C28" s="160" t="s">
        <v>38</v>
      </c>
      <c r="D28" s="23"/>
    </row>
    <row r="29" ht="18.75" customHeight="1" spans="1:4">
      <c r="A29" s="162" t="s">
        <v>26</v>
      </c>
      <c r="B29" s="23"/>
      <c r="C29" s="160" t="s">
        <v>39</v>
      </c>
      <c r="D29" s="23"/>
    </row>
    <row r="30" ht="18.75" customHeight="1" spans="1:4">
      <c r="A30" s="163" t="s">
        <v>26</v>
      </c>
      <c r="B30" s="23"/>
      <c r="C30" s="161" t="s">
        <v>40</v>
      </c>
      <c r="D30" s="23"/>
    </row>
    <row r="31" ht="18.75" customHeight="1" spans="1:4">
      <c r="A31" s="163" t="s">
        <v>26</v>
      </c>
      <c r="B31" s="23"/>
      <c r="C31" s="161" t="s">
        <v>41</v>
      </c>
      <c r="D31" s="23"/>
    </row>
    <row r="32" ht="18.75" customHeight="1" spans="1:4">
      <c r="A32" s="163" t="s">
        <v>26</v>
      </c>
      <c r="B32" s="23"/>
      <c r="C32" s="161" t="s">
        <v>42</v>
      </c>
      <c r="D32" s="23"/>
    </row>
    <row r="33" ht="18.75" customHeight="1" spans="1:4">
      <c r="A33" s="201" t="s">
        <v>43</v>
      </c>
      <c r="B33" s="164">
        <f>SUM(B7:B11)</f>
        <v>7488219.13</v>
      </c>
      <c r="C33" s="202" t="s">
        <v>44</v>
      </c>
      <c r="D33" s="164">
        <v>7488219.13</v>
      </c>
    </row>
    <row r="34" ht="18.75" customHeight="1" spans="1:4">
      <c r="A34" s="203" t="s">
        <v>45</v>
      </c>
      <c r="B34" s="23"/>
      <c r="C34" s="131" t="s">
        <v>46</v>
      </c>
      <c r="D34" s="23"/>
    </row>
    <row r="35" ht="18.75" customHeight="1" spans="1:4">
      <c r="A35" s="203" t="s">
        <v>47</v>
      </c>
      <c r="B35" s="23"/>
      <c r="C35" s="131" t="s">
        <v>47</v>
      </c>
      <c r="D35" s="23"/>
    </row>
    <row r="36" ht="18.75" customHeight="1" spans="1:4">
      <c r="A36" s="203" t="s">
        <v>48</v>
      </c>
      <c r="B36" s="23"/>
      <c r="C36" s="131" t="s">
        <v>49</v>
      </c>
      <c r="D36" s="23"/>
    </row>
    <row r="37" ht="18.75" customHeight="1" spans="1:4">
      <c r="A37" s="204" t="s">
        <v>50</v>
      </c>
      <c r="B37" s="164">
        <f t="shared" ref="B37:D37" si="0">B33+B34</f>
        <v>7488219.13</v>
      </c>
      <c r="C37" s="202" t="s">
        <v>51</v>
      </c>
      <c r="D37" s="164">
        <f t="shared" si="0"/>
        <v>7488219.13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B39" sqref="B3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1"/>
      <c r="O1" s="67"/>
      <c r="P1" s="67"/>
      <c r="Q1" s="67"/>
      <c r="R1" s="67"/>
      <c r="S1" s="38" t="s">
        <v>52</v>
      </c>
    </row>
    <row r="2" ht="57.75" customHeight="1" spans="1:19">
      <c r="A2" s="127" t="str">
        <f>"2025"&amp;"年部门收入预算表"</f>
        <v>2025年部门收入预算表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92"/>
      <c r="P2" s="192"/>
      <c r="Q2" s="192"/>
      <c r="R2" s="192"/>
      <c r="S2" s="192"/>
    </row>
    <row r="3" ht="18.75" customHeight="1" spans="1:19">
      <c r="A3" s="41" t="str">
        <f>"单位名称："&amp;"耿马傣族佤族自治县发展和改革局"</f>
        <v>单位名称：耿马傣族佤族自治县发展和改革局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76" t="s">
        <v>53</v>
      </c>
      <c r="B4" s="177" t="s">
        <v>54</v>
      </c>
      <c r="C4" s="177" t="s">
        <v>55</v>
      </c>
      <c r="D4" s="178" t="s">
        <v>56</v>
      </c>
      <c r="E4" s="179"/>
      <c r="F4" s="179"/>
      <c r="G4" s="179"/>
      <c r="H4" s="179"/>
      <c r="I4" s="179"/>
      <c r="J4" s="193"/>
      <c r="K4" s="179"/>
      <c r="L4" s="179"/>
      <c r="M4" s="179"/>
      <c r="N4" s="194"/>
      <c r="O4" s="178" t="s">
        <v>45</v>
      </c>
      <c r="P4" s="178"/>
      <c r="Q4" s="178"/>
      <c r="R4" s="178"/>
      <c r="S4" s="197"/>
    </row>
    <row r="5" ht="18.75" customHeight="1" spans="1:19">
      <c r="A5" s="180"/>
      <c r="B5" s="181"/>
      <c r="C5" s="181"/>
      <c r="D5" s="182" t="s">
        <v>57</v>
      </c>
      <c r="E5" s="182" t="s">
        <v>58</v>
      </c>
      <c r="F5" s="182" t="s">
        <v>59</v>
      </c>
      <c r="G5" s="182" t="s">
        <v>60</v>
      </c>
      <c r="H5" s="182" t="s">
        <v>61</v>
      </c>
      <c r="I5" s="195" t="s">
        <v>62</v>
      </c>
      <c r="J5" s="195"/>
      <c r="K5" s="195"/>
      <c r="L5" s="195"/>
      <c r="M5" s="195"/>
      <c r="N5" s="185"/>
      <c r="O5" s="182" t="s">
        <v>57</v>
      </c>
      <c r="P5" s="182" t="s">
        <v>58</v>
      </c>
      <c r="Q5" s="182" t="s">
        <v>59</v>
      </c>
      <c r="R5" s="182" t="s">
        <v>60</v>
      </c>
      <c r="S5" s="182" t="s">
        <v>63</v>
      </c>
    </row>
    <row r="6" ht="18.75" customHeight="1" spans="1:19">
      <c r="A6" s="183"/>
      <c r="B6" s="184"/>
      <c r="C6" s="184"/>
      <c r="D6" s="185"/>
      <c r="E6" s="185"/>
      <c r="F6" s="185"/>
      <c r="G6" s="185"/>
      <c r="H6" s="185"/>
      <c r="I6" s="184" t="s">
        <v>57</v>
      </c>
      <c r="J6" s="184" t="s">
        <v>64</v>
      </c>
      <c r="K6" s="184" t="s">
        <v>65</v>
      </c>
      <c r="L6" s="184" t="s">
        <v>66</v>
      </c>
      <c r="M6" s="184" t="s">
        <v>67</v>
      </c>
      <c r="N6" s="184" t="s">
        <v>68</v>
      </c>
      <c r="O6" s="196"/>
      <c r="P6" s="196"/>
      <c r="Q6" s="196"/>
      <c r="R6" s="196"/>
      <c r="S6" s="18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6" t="s">
        <v>69</v>
      </c>
      <c r="B8" s="187" t="s">
        <v>70</v>
      </c>
      <c r="C8" s="23">
        <v>7488219.13</v>
      </c>
      <c r="D8" s="23">
        <v>7488219.13</v>
      </c>
      <c r="E8" s="23">
        <v>7488219.13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71</v>
      </c>
      <c r="B9" s="188" t="s">
        <v>70</v>
      </c>
      <c r="C9" s="23">
        <v>7488219.13</v>
      </c>
      <c r="D9" s="23">
        <v>7488219.13</v>
      </c>
      <c r="E9" s="23">
        <v>7488219.13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89" t="s">
        <v>55</v>
      </c>
      <c r="B10" s="190"/>
      <c r="C10" s="23">
        <v>7488219.13</v>
      </c>
      <c r="D10" s="23">
        <v>7488219.13</v>
      </c>
      <c r="E10" s="23">
        <v>7488219.13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3"/>
  <sheetViews>
    <sheetView showZeros="0" workbookViewId="0">
      <selection activeCell="A2" sqref="A2:O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6"/>
      <c r="E1" s="1"/>
      <c r="F1" s="1"/>
      <c r="G1" s="1"/>
      <c r="H1" s="166"/>
      <c r="I1" s="1"/>
      <c r="J1" s="166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ht="18.75" customHeight="1" spans="1:15">
      <c r="A3" s="168" t="str">
        <f>"单位名称："&amp;"耿马傣族佤族自治县发展和改革局"</f>
        <v>单位名称：耿马傣族佤族自治县发展和改革局</v>
      </c>
      <c r="B3" s="169"/>
      <c r="C3" s="62"/>
      <c r="D3" s="30"/>
      <c r="E3" s="62"/>
      <c r="F3" s="62"/>
      <c r="G3" s="62"/>
      <c r="H3" s="30"/>
      <c r="I3" s="62"/>
      <c r="J3" s="30"/>
      <c r="K3" s="62"/>
      <c r="L3" s="62"/>
      <c r="M3" s="174"/>
      <c r="N3" s="174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4" t="s">
        <v>75</v>
      </c>
      <c r="F4" s="137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57</v>
      </c>
      <c r="E5" s="92" t="s">
        <v>75</v>
      </c>
      <c r="F5" s="92" t="s">
        <v>76</v>
      </c>
      <c r="G5" s="18"/>
      <c r="H5" s="18"/>
      <c r="I5" s="18"/>
      <c r="J5" s="66" t="s">
        <v>57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84</v>
      </c>
      <c r="B7" s="155" t="s">
        <v>85</v>
      </c>
      <c r="C7" s="23">
        <v>4610903.47</v>
      </c>
      <c r="D7" s="23">
        <v>4610903.47</v>
      </c>
      <c r="E7" s="23">
        <v>3521859.47</v>
      </c>
      <c r="F7" s="23">
        <v>1089044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0" t="s">
        <v>86</v>
      </c>
      <c r="B8" s="171" t="str">
        <f>"  "&amp;"发展与改革事务"</f>
        <v>  发展与改革事务</v>
      </c>
      <c r="C8" s="23">
        <v>4610903.47</v>
      </c>
      <c r="D8" s="23">
        <v>4610903.47</v>
      </c>
      <c r="E8" s="23">
        <v>3521859.47</v>
      </c>
      <c r="F8" s="23">
        <v>1089044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0" t="s">
        <v>87</v>
      </c>
      <c r="B9" s="171" t="str">
        <f>"    "&amp;"行政运行"</f>
        <v>    行政运行</v>
      </c>
      <c r="C9" s="23">
        <v>3521859.47</v>
      </c>
      <c r="D9" s="23">
        <v>3521859.47</v>
      </c>
      <c r="E9" s="23">
        <v>3521859.47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0" t="s">
        <v>88</v>
      </c>
      <c r="B10" s="171" t="str">
        <f>"    "&amp;"战略规划与实施"</f>
        <v>    战略规划与实施</v>
      </c>
      <c r="C10" s="23">
        <v>200000</v>
      </c>
      <c r="D10" s="23">
        <v>200000</v>
      </c>
      <c r="E10" s="23"/>
      <c r="F10" s="23">
        <v>200000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0" t="s">
        <v>89</v>
      </c>
      <c r="B11" s="171" t="str">
        <f>"    "&amp;"社会事业发展规划"</f>
        <v>    社会事业发展规划</v>
      </c>
      <c r="C11" s="23">
        <v>873444</v>
      </c>
      <c r="D11" s="23">
        <v>873444</v>
      </c>
      <c r="E11" s="23"/>
      <c r="F11" s="23">
        <v>873444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0" t="s">
        <v>90</v>
      </c>
      <c r="B12" s="171" t="str">
        <f>"    "&amp;"其他发展与改革事务支出"</f>
        <v>    其他发展与改革事务支出</v>
      </c>
      <c r="C12" s="23">
        <v>15600</v>
      </c>
      <c r="D12" s="23">
        <v>15600</v>
      </c>
      <c r="E12" s="23"/>
      <c r="F12" s="23">
        <v>15600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1" t="s">
        <v>91</v>
      </c>
      <c r="B13" s="155" t="s">
        <v>92</v>
      </c>
      <c r="C13" s="23">
        <v>1237034.64</v>
      </c>
      <c r="D13" s="23">
        <v>1237034.64</v>
      </c>
      <c r="E13" s="23">
        <v>1237034.64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0" t="s">
        <v>93</v>
      </c>
      <c r="B14" s="171" t="str">
        <f>"  "&amp;"行政事业单位养老支出"</f>
        <v>  行政事业单位养老支出</v>
      </c>
      <c r="C14" s="23">
        <v>966353.4</v>
      </c>
      <c r="D14" s="23">
        <v>966353.4</v>
      </c>
      <c r="E14" s="23">
        <v>966353.4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0" t="s">
        <v>94</v>
      </c>
      <c r="B15" s="171" t="str">
        <f>"    "&amp;"行政单位离退休"</f>
        <v>    行政单位离退休</v>
      </c>
      <c r="C15" s="23">
        <v>536571</v>
      </c>
      <c r="D15" s="23">
        <v>536571</v>
      </c>
      <c r="E15" s="23">
        <v>536571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0" t="s">
        <v>95</v>
      </c>
      <c r="B16" s="171" t="str">
        <f>"    "&amp;"机关事业单位基本养老保险缴费支出"</f>
        <v>    机关事业单位基本养老保险缴费支出</v>
      </c>
      <c r="C16" s="23">
        <v>429782.4</v>
      </c>
      <c r="D16" s="23">
        <v>429782.4</v>
      </c>
      <c r="E16" s="23">
        <v>429782.4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0" t="s">
        <v>96</v>
      </c>
      <c r="B17" s="171" t="str">
        <f>"  "&amp;"抚恤"</f>
        <v>  抚恤</v>
      </c>
      <c r="C17" s="23">
        <v>27849.6</v>
      </c>
      <c r="D17" s="23">
        <v>27849.6</v>
      </c>
      <c r="E17" s="23">
        <v>27849.6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0" t="s">
        <v>97</v>
      </c>
      <c r="B18" s="171" t="str">
        <f>"    "&amp;"死亡抚恤"</f>
        <v>    死亡抚恤</v>
      </c>
      <c r="C18" s="23">
        <v>27849.6</v>
      </c>
      <c r="D18" s="23">
        <v>27849.6</v>
      </c>
      <c r="E18" s="23">
        <v>27849.6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0" t="s">
        <v>98</v>
      </c>
      <c r="B19" s="171" t="str">
        <f>"  "&amp;"其他社会保障和就业支出"</f>
        <v>  其他社会保障和就业支出</v>
      </c>
      <c r="C19" s="23">
        <v>242831.64</v>
      </c>
      <c r="D19" s="23">
        <v>242831.64</v>
      </c>
      <c r="E19" s="23">
        <v>242831.64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0" t="s">
        <v>99</v>
      </c>
      <c r="B20" s="171" t="str">
        <f>"    "&amp;"其他社会保障和就业支出"</f>
        <v>    其他社会保障和就业支出</v>
      </c>
      <c r="C20" s="23">
        <v>242831.64</v>
      </c>
      <c r="D20" s="23">
        <v>242831.64</v>
      </c>
      <c r="E20" s="23">
        <v>242831.64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1" t="s">
        <v>100</v>
      </c>
      <c r="B21" s="155" t="s">
        <v>101</v>
      </c>
      <c r="C21" s="23">
        <v>207944.22</v>
      </c>
      <c r="D21" s="23">
        <v>207944.22</v>
      </c>
      <c r="E21" s="23">
        <v>207944.22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0" t="s">
        <v>102</v>
      </c>
      <c r="B22" s="171" t="str">
        <f>"  "&amp;"行政事业单位医疗"</f>
        <v>  行政事业单位医疗</v>
      </c>
      <c r="C22" s="23">
        <v>207944.22</v>
      </c>
      <c r="D22" s="23">
        <v>207944.22</v>
      </c>
      <c r="E22" s="23">
        <v>207944.22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0" t="s">
        <v>103</v>
      </c>
      <c r="B23" s="171" t="str">
        <f>"    "&amp;"行政单位医疗"</f>
        <v>    行政单位医疗</v>
      </c>
      <c r="C23" s="23">
        <v>135349.57</v>
      </c>
      <c r="D23" s="23">
        <v>135349.57</v>
      </c>
      <c r="E23" s="23">
        <v>135349.57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0" t="s">
        <v>104</v>
      </c>
      <c r="B24" s="171" t="str">
        <f>"    "&amp;"事业单位医疗"</f>
        <v>    事业单位医疗</v>
      </c>
      <c r="C24" s="23">
        <v>55366.37</v>
      </c>
      <c r="D24" s="23">
        <v>55366.37</v>
      </c>
      <c r="E24" s="23">
        <v>55366.37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0" t="s">
        <v>105</v>
      </c>
      <c r="B25" s="171" t="str">
        <f>"    "&amp;"其他行政事业单位医疗支出"</f>
        <v>    其他行政事业单位医疗支出</v>
      </c>
      <c r="C25" s="23">
        <v>17228.28</v>
      </c>
      <c r="D25" s="23">
        <v>17228.28</v>
      </c>
      <c r="E25" s="23">
        <v>17228.28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1" t="s">
        <v>106</v>
      </c>
      <c r="B26" s="155" t="s">
        <v>107</v>
      </c>
      <c r="C26" s="23">
        <v>322336.8</v>
      </c>
      <c r="D26" s="23">
        <v>322336.8</v>
      </c>
      <c r="E26" s="23">
        <v>322336.8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0" t="s">
        <v>108</v>
      </c>
      <c r="B27" s="171" t="str">
        <f>"  "&amp;"住房改革支出"</f>
        <v>  住房改革支出</v>
      </c>
      <c r="C27" s="23">
        <v>322336.8</v>
      </c>
      <c r="D27" s="23">
        <v>322336.8</v>
      </c>
      <c r="E27" s="23">
        <v>322336.8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0" t="s">
        <v>109</v>
      </c>
      <c r="B28" s="171" t="str">
        <f>"    "&amp;"住房公积金"</f>
        <v>    住房公积金</v>
      </c>
      <c r="C28" s="23">
        <v>322336.8</v>
      </c>
      <c r="D28" s="23">
        <v>322336.8</v>
      </c>
      <c r="E28" s="23">
        <v>322336.8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31" t="s">
        <v>110</v>
      </c>
      <c r="B29" s="155" t="s">
        <v>111</v>
      </c>
      <c r="C29" s="23">
        <v>1110000</v>
      </c>
      <c r="D29" s="23">
        <v>1110000</v>
      </c>
      <c r="E29" s="23"/>
      <c r="F29" s="23">
        <v>1110000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0" t="s">
        <v>112</v>
      </c>
      <c r="B30" s="171" t="str">
        <f>"  "&amp;"粮油物资事务"</f>
        <v>  粮油物资事务</v>
      </c>
      <c r="C30" s="23">
        <v>1110000</v>
      </c>
      <c r="D30" s="23">
        <v>1110000</v>
      </c>
      <c r="E30" s="23"/>
      <c r="F30" s="23">
        <v>1110000</v>
      </c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0" t="s">
        <v>113</v>
      </c>
      <c r="B31" s="171" t="str">
        <f>"    "&amp;"专项业务活动"</f>
        <v>    专项业务活动</v>
      </c>
      <c r="C31" s="23">
        <v>10000</v>
      </c>
      <c r="D31" s="23">
        <v>10000</v>
      </c>
      <c r="E31" s="23"/>
      <c r="F31" s="23">
        <v>10000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0" t="s">
        <v>114</v>
      </c>
      <c r="B32" s="171" t="str">
        <f>"    "&amp;"粮食风险基金"</f>
        <v>    粮食风险基金</v>
      </c>
      <c r="C32" s="23">
        <v>1100000</v>
      </c>
      <c r="D32" s="23">
        <v>1100000</v>
      </c>
      <c r="E32" s="23"/>
      <c r="F32" s="23">
        <v>1100000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2" t="s">
        <v>115</v>
      </c>
      <c r="B33" s="173" t="s">
        <v>115</v>
      </c>
      <c r="C33" s="23">
        <v>7488219.13</v>
      </c>
      <c r="D33" s="23">
        <v>7488219.13</v>
      </c>
      <c r="E33" s="23">
        <v>5289175.13</v>
      </c>
      <c r="F33" s="23">
        <v>2199044</v>
      </c>
      <c r="G33" s="23"/>
      <c r="H33" s="23"/>
      <c r="I33" s="23"/>
      <c r="J33" s="23"/>
      <c r="K33" s="23"/>
      <c r="L33" s="23"/>
      <c r="M33" s="23"/>
      <c r="N33" s="23"/>
      <c r="O33" s="23"/>
    </row>
  </sheetData>
  <mergeCells count="11">
    <mergeCell ref="A2:O2"/>
    <mergeCell ref="A3:L3"/>
    <mergeCell ref="D4:F4"/>
    <mergeCell ref="J4:O4"/>
    <mergeCell ref="A33:B33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15" workbookViewId="0">
      <selection activeCell="C28" sqref="C2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116</v>
      </c>
    </row>
    <row r="2" ht="36" customHeight="1" spans="1:4">
      <c r="A2" s="5" t="str">
        <f>"2025"&amp;"年部门财政拨款收支预算总表"</f>
        <v>2025年部门财政拨款收支预算总表</v>
      </c>
      <c r="B2" s="153"/>
      <c r="C2" s="153"/>
      <c r="D2" s="153"/>
    </row>
    <row r="3" ht="18.75" customHeight="1" spans="1:4">
      <c r="A3" s="7" t="str">
        <f>"单位名称："&amp;"耿马傣族佤族自治县发展和改革局"</f>
        <v>单位名称：耿马傣族佤族自治县发展和改革局</v>
      </c>
      <c r="B3" s="154"/>
      <c r="C3" s="15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117</v>
      </c>
      <c r="D5" s="106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5" t="s">
        <v>118</v>
      </c>
      <c r="B7" s="23">
        <v>7488219.13</v>
      </c>
      <c r="C7" s="22" t="s">
        <v>119</v>
      </c>
      <c r="D7" s="23">
        <v>7488219.13</v>
      </c>
    </row>
    <row r="8" ht="18.75" customHeight="1" spans="1:4">
      <c r="A8" s="156" t="s">
        <v>120</v>
      </c>
      <c r="B8" s="23">
        <v>7488219.13</v>
      </c>
      <c r="C8" s="22" t="s">
        <v>121</v>
      </c>
      <c r="D8" s="23">
        <v>4610903.47</v>
      </c>
    </row>
    <row r="9" ht="18.75" customHeight="1" spans="1:4">
      <c r="A9" s="156" t="s">
        <v>122</v>
      </c>
      <c r="B9" s="23"/>
      <c r="C9" s="22" t="s">
        <v>123</v>
      </c>
      <c r="D9" s="23"/>
    </row>
    <row r="10" ht="18.75" customHeight="1" spans="1:4">
      <c r="A10" s="156" t="s">
        <v>124</v>
      </c>
      <c r="B10" s="23"/>
      <c r="C10" s="22" t="s">
        <v>125</v>
      </c>
      <c r="D10" s="23"/>
    </row>
    <row r="11" ht="18.75" customHeight="1" spans="1:4">
      <c r="A11" s="157" t="s">
        <v>126</v>
      </c>
      <c r="B11" s="23"/>
      <c r="C11" s="158" t="s">
        <v>127</v>
      </c>
      <c r="D11" s="23"/>
    </row>
    <row r="12" ht="18.75" customHeight="1" spans="1:4">
      <c r="A12" s="159" t="s">
        <v>120</v>
      </c>
      <c r="B12" s="23"/>
      <c r="C12" s="160" t="s">
        <v>128</v>
      </c>
      <c r="D12" s="23"/>
    </row>
    <row r="13" ht="18.75" customHeight="1" spans="1:4">
      <c r="A13" s="159" t="s">
        <v>122</v>
      </c>
      <c r="B13" s="23"/>
      <c r="C13" s="160" t="s">
        <v>129</v>
      </c>
      <c r="D13" s="23"/>
    </row>
    <row r="14" ht="18.75" customHeight="1" spans="1:4">
      <c r="A14" s="159" t="s">
        <v>124</v>
      </c>
      <c r="B14" s="23"/>
      <c r="C14" s="160" t="s">
        <v>130</v>
      </c>
      <c r="D14" s="23"/>
    </row>
    <row r="15" ht="18.75" customHeight="1" spans="1:4">
      <c r="A15" s="159" t="s">
        <v>26</v>
      </c>
      <c r="B15" s="23"/>
      <c r="C15" s="160" t="s">
        <v>131</v>
      </c>
      <c r="D15" s="23">
        <v>1237034.64</v>
      </c>
    </row>
    <row r="16" ht="18.75" customHeight="1" spans="1:4">
      <c r="A16" s="159" t="s">
        <v>26</v>
      </c>
      <c r="B16" s="23" t="s">
        <v>26</v>
      </c>
      <c r="C16" s="160" t="s">
        <v>132</v>
      </c>
      <c r="D16" s="23">
        <v>207944.22</v>
      </c>
    </row>
    <row r="17" ht="18.75" customHeight="1" spans="1:4">
      <c r="A17" s="161" t="s">
        <v>26</v>
      </c>
      <c r="B17" s="23" t="s">
        <v>26</v>
      </c>
      <c r="C17" s="160" t="s">
        <v>133</v>
      </c>
      <c r="D17" s="23"/>
    </row>
    <row r="18" ht="18.75" customHeight="1" spans="1:4">
      <c r="A18" s="161" t="s">
        <v>26</v>
      </c>
      <c r="B18" s="23" t="s">
        <v>26</v>
      </c>
      <c r="C18" s="160" t="s">
        <v>134</v>
      </c>
      <c r="D18" s="23"/>
    </row>
    <row r="19" ht="18.75" customHeight="1" spans="1:4">
      <c r="A19" s="162" t="s">
        <v>26</v>
      </c>
      <c r="B19" s="23" t="s">
        <v>26</v>
      </c>
      <c r="C19" s="160" t="s">
        <v>135</v>
      </c>
      <c r="D19" s="23"/>
    </row>
    <row r="20" ht="18.75" customHeight="1" spans="1:4">
      <c r="A20" s="162" t="s">
        <v>26</v>
      </c>
      <c r="B20" s="23" t="s">
        <v>26</v>
      </c>
      <c r="C20" s="160" t="s">
        <v>136</v>
      </c>
      <c r="D20" s="23"/>
    </row>
    <row r="21" ht="18.75" customHeight="1" spans="1:4">
      <c r="A21" s="162" t="s">
        <v>26</v>
      </c>
      <c r="B21" s="23" t="s">
        <v>26</v>
      </c>
      <c r="C21" s="160" t="s">
        <v>137</v>
      </c>
      <c r="D21" s="23"/>
    </row>
    <row r="22" ht="18.75" customHeight="1" spans="1:4">
      <c r="A22" s="162" t="s">
        <v>26</v>
      </c>
      <c r="B22" s="23" t="s">
        <v>26</v>
      </c>
      <c r="C22" s="160" t="s">
        <v>138</v>
      </c>
      <c r="D22" s="23"/>
    </row>
    <row r="23" ht="18.75" customHeight="1" spans="1:4">
      <c r="A23" s="162" t="s">
        <v>26</v>
      </c>
      <c r="B23" s="23" t="s">
        <v>26</v>
      </c>
      <c r="C23" s="160" t="s">
        <v>139</v>
      </c>
      <c r="D23" s="23"/>
    </row>
    <row r="24" ht="18.75" customHeight="1" spans="1:4">
      <c r="A24" s="162" t="s">
        <v>26</v>
      </c>
      <c r="B24" s="23" t="s">
        <v>26</v>
      </c>
      <c r="C24" s="160" t="s">
        <v>140</v>
      </c>
      <c r="D24" s="23"/>
    </row>
    <row r="25" ht="18.75" customHeight="1" spans="1:4">
      <c r="A25" s="162" t="s">
        <v>26</v>
      </c>
      <c r="B25" s="23" t="s">
        <v>26</v>
      </c>
      <c r="C25" s="160" t="s">
        <v>141</v>
      </c>
      <c r="D25" s="23"/>
    </row>
    <row r="26" ht="18.75" customHeight="1" spans="1:4">
      <c r="A26" s="162" t="s">
        <v>26</v>
      </c>
      <c r="B26" s="23" t="s">
        <v>26</v>
      </c>
      <c r="C26" s="160" t="s">
        <v>142</v>
      </c>
      <c r="D26" s="23">
        <v>322336.8</v>
      </c>
    </row>
    <row r="27" ht="18.75" customHeight="1" spans="1:4">
      <c r="A27" s="162" t="s">
        <v>26</v>
      </c>
      <c r="B27" s="23" t="s">
        <v>26</v>
      </c>
      <c r="C27" s="160" t="s">
        <v>143</v>
      </c>
      <c r="D27" s="23">
        <v>1110000</v>
      </c>
    </row>
    <row r="28" ht="18.75" customHeight="1" spans="1:4">
      <c r="A28" s="162" t="s">
        <v>26</v>
      </c>
      <c r="B28" s="23" t="s">
        <v>26</v>
      </c>
      <c r="C28" s="160" t="s">
        <v>144</v>
      </c>
      <c r="D28" s="23"/>
    </row>
    <row r="29" ht="18.75" customHeight="1" spans="1:4">
      <c r="A29" s="162" t="s">
        <v>26</v>
      </c>
      <c r="B29" s="23" t="s">
        <v>26</v>
      </c>
      <c r="C29" s="160" t="s">
        <v>145</v>
      </c>
      <c r="D29" s="23"/>
    </row>
    <row r="30" ht="18.75" customHeight="1" spans="1:4">
      <c r="A30" s="162" t="s">
        <v>26</v>
      </c>
      <c r="B30" s="23" t="s">
        <v>26</v>
      </c>
      <c r="C30" s="160" t="s">
        <v>146</v>
      </c>
      <c r="D30" s="23"/>
    </row>
    <row r="31" ht="18.75" customHeight="1" spans="1:4">
      <c r="A31" s="163" t="s">
        <v>26</v>
      </c>
      <c r="B31" s="23" t="s">
        <v>26</v>
      </c>
      <c r="C31" s="160" t="s">
        <v>147</v>
      </c>
      <c r="D31" s="23"/>
    </row>
    <row r="32" ht="18.75" customHeight="1" spans="1:4">
      <c r="A32" s="163" t="s">
        <v>26</v>
      </c>
      <c r="B32" s="23" t="s">
        <v>26</v>
      </c>
      <c r="C32" s="160" t="s">
        <v>148</v>
      </c>
      <c r="D32" s="23"/>
    </row>
    <row r="33" ht="18.75" customHeight="1" spans="1:4">
      <c r="A33" s="163" t="s">
        <v>26</v>
      </c>
      <c r="B33" s="23" t="s">
        <v>26</v>
      </c>
      <c r="C33" s="160" t="s">
        <v>149</v>
      </c>
      <c r="D33" s="23"/>
    </row>
    <row r="34" ht="18.75" customHeight="1" spans="1:4">
      <c r="A34" s="163" t="s">
        <v>26</v>
      </c>
      <c r="B34" s="23" t="s">
        <v>26</v>
      </c>
      <c r="C34" s="160" t="s">
        <v>150</v>
      </c>
      <c r="D34" s="23"/>
    </row>
    <row r="35" ht="18.75" customHeight="1" spans="1:4">
      <c r="A35" s="55" t="s">
        <v>151</v>
      </c>
      <c r="B35" s="164">
        <v>7488219.13</v>
      </c>
      <c r="C35" s="165" t="s">
        <v>51</v>
      </c>
      <c r="D35" s="164">
        <v>7488219.13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topLeftCell="A6" workbookViewId="0">
      <selection activeCell="E36" sqref="E3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7"/>
      <c r="G1" s="39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"单位名称："&amp;"耿马傣族佤族自治县发展和改革局"</f>
        <v>单位名称：耿马傣族佤族自治县发展和改革局</v>
      </c>
      <c r="B3" s="29"/>
      <c r="C3" s="30"/>
      <c r="D3" s="30"/>
      <c r="E3" s="30"/>
      <c r="F3" s="101"/>
      <c r="G3" s="39" t="s">
        <v>1</v>
      </c>
    </row>
    <row r="4" ht="20.25" customHeight="1" spans="1:7">
      <c r="A4" s="147" t="s">
        <v>153</v>
      </c>
      <c r="B4" s="148"/>
      <c r="C4" s="106" t="s">
        <v>55</v>
      </c>
      <c r="D4" s="129" t="s">
        <v>75</v>
      </c>
      <c r="E4" s="13"/>
      <c r="F4" s="14"/>
      <c r="G4" s="122" t="s">
        <v>76</v>
      </c>
    </row>
    <row r="5" ht="20.25" customHeight="1" spans="1:7">
      <c r="A5" s="149" t="s">
        <v>73</v>
      </c>
      <c r="B5" s="149" t="s">
        <v>74</v>
      </c>
      <c r="C5" s="33"/>
      <c r="D5" s="66" t="s">
        <v>57</v>
      </c>
      <c r="E5" s="66" t="s">
        <v>154</v>
      </c>
      <c r="F5" s="66" t="s">
        <v>155</v>
      </c>
      <c r="G5" s="94"/>
    </row>
    <row r="6" ht="19.5" customHeight="1" spans="1:7">
      <c r="A6" s="149" t="s">
        <v>156</v>
      </c>
      <c r="B6" s="149" t="s">
        <v>157</v>
      </c>
      <c r="C6" s="149" t="s">
        <v>158</v>
      </c>
      <c r="D6" s="66">
        <v>4</v>
      </c>
      <c r="E6" s="150" t="s">
        <v>159</v>
      </c>
      <c r="F6" s="150" t="s">
        <v>160</v>
      </c>
      <c r="G6" s="149" t="s">
        <v>161</v>
      </c>
    </row>
    <row r="7" ht="18" customHeight="1" spans="1:7">
      <c r="A7" s="34" t="s">
        <v>84</v>
      </c>
      <c r="B7" s="34" t="s">
        <v>85</v>
      </c>
      <c r="C7" s="23">
        <v>4610903.47</v>
      </c>
      <c r="D7" s="23">
        <v>3521859.47</v>
      </c>
      <c r="E7" s="23">
        <v>3132294.75</v>
      </c>
      <c r="F7" s="23">
        <v>389564.72</v>
      </c>
      <c r="G7" s="23">
        <v>1089044</v>
      </c>
    </row>
    <row r="8" ht="18" customHeight="1" spans="1:7">
      <c r="A8" s="117" t="s">
        <v>86</v>
      </c>
      <c r="B8" s="117" t="s">
        <v>162</v>
      </c>
      <c r="C8" s="23">
        <v>4610903.47</v>
      </c>
      <c r="D8" s="23">
        <v>3521859.47</v>
      </c>
      <c r="E8" s="23">
        <v>3132294.75</v>
      </c>
      <c r="F8" s="23">
        <v>389564.72</v>
      </c>
      <c r="G8" s="23">
        <v>1089044</v>
      </c>
    </row>
    <row r="9" ht="18" customHeight="1" spans="1:7">
      <c r="A9" s="118" t="s">
        <v>87</v>
      </c>
      <c r="B9" s="118" t="s">
        <v>163</v>
      </c>
      <c r="C9" s="23">
        <v>3521859.47</v>
      </c>
      <c r="D9" s="23">
        <v>3521859.47</v>
      </c>
      <c r="E9" s="23">
        <v>3132294.75</v>
      </c>
      <c r="F9" s="23">
        <v>389564.72</v>
      </c>
      <c r="G9" s="23"/>
    </row>
    <row r="10" ht="18" customHeight="1" spans="1:7">
      <c r="A10" s="118" t="s">
        <v>88</v>
      </c>
      <c r="B10" s="118" t="s">
        <v>164</v>
      </c>
      <c r="C10" s="23">
        <v>200000</v>
      </c>
      <c r="D10" s="23"/>
      <c r="E10" s="23"/>
      <c r="F10" s="23"/>
      <c r="G10" s="23">
        <v>200000</v>
      </c>
    </row>
    <row r="11" ht="18" customHeight="1" spans="1:7">
      <c r="A11" s="118" t="s">
        <v>89</v>
      </c>
      <c r="B11" s="118" t="s">
        <v>165</v>
      </c>
      <c r="C11" s="23">
        <v>873444</v>
      </c>
      <c r="D11" s="23"/>
      <c r="E11" s="23"/>
      <c r="F11" s="23"/>
      <c r="G11" s="23">
        <v>873444</v>
      </c>
    </row>
    <row r="12" ht="18" customHeight="1" spans="1:7">
      <c r="A12" s="118" t="s">
        <v>90</v>
      </c>
      <c r="B12" s="118" t="s">
        <v>166</v>
      </c>
      <c r="C12" s="23">
        <v>15600</v>
      </c>
      <c r="D12" s="23"/>
      <c r="E12" s="23"/>
      <c r="F12" s="23"/>
      <c r="G12" s="23">
        <v>15600</v>
      </c>
    </row>
    <row r="13" ht="18" customHeight="1" spans="1:7">
      <c r="A13" s="34" t="s">
        <v>91</v>
      </c>
      <c r="B13" s="34" t="s">
        <v>92</v>
      </c>
      <c r="C13" s="23">
        <v>1237034.64</v>
      </c>
      <c r="D13" s="23">
        <v>1237034.64</v>
      </c>
      <c r="E13" s="23">
        <v>1237034.64</v>
      </c>
      <c r="F13" s="23"/>
      <c r="G13" s="23"/>
    </row>
    <row r="14" ht="18" customHeight="1" spans="1:7">
      <c r="A14" s="117" t="s">
        <v>93</v>
      </c>
      <c r="B14" s="117" t="s">
        <v>167</v>
      </c>
      <c r="C14" s="23">
        <v>966353.4</v>
      </c>
      <c r="D14" s="23">
        <v>966353.4</v>
      </c>
      <c r="E14" s="23">
        <v>966353.4</v>
      </c>
      <c r="F14" s="23"/>
      <c r="G14" s="23"/>
    </row>
    <row r="15" ht="18" customHeight="1" spans="1:7">
      <c r="A15" s="118" t="s">
        <v>94</v>
      </c>
      <c r="B15" s="118" t="s">
        <v>168</v>
      </c>
      <c r="C15" s="23">
        <v>536571</v>
      </c>
      <c r="D15" s="23">
        <v>536571</v>
      </c>
      <c r="E15" s="23">
        <v>536571</v>
      </c>
      <c r="F15" s="23"/>
      <c r="G15" s="23"/>
    </row>
    <row r="16" ht="18" customHeight="1" spans="1:7">
      <c r="A16" s="118" t="s">
        <v>95</v>
      </c>
      <c r="B16" s="118" t="s">
        <v>169</v>
      </c>
      <c r="C16" s="23">
        <v>429782.4</v>
      </c>
      <c r="D16" s="23">
        <v>429782.4</v>
      </c>
      <c r="E16" s="23">
        <v>429782.4</v>
      </c>
      <c r="F16" s="23"/>
      <c r="G16" s="23"/>
    </row>
    <row r="17" ht="18" customHeight="1" spans="1:7">
      <c r="A17" s="117" t="s">
        <v>96</v>
      </c>
      <c r="B17" s="117" t="s">
        <v>170</v>
      </c>
      <c r="C17" s="23">
        <v>27849.6</v>
      </c>
      <c r="D17" s="23">
        <v>27849.6</v>
      </c>
      <c r="E17" s="23">
        <v>27849.6</v>
      </c>
      <c r="F17" s="23"/>
      <c r="G17" s="23"/>
    </row>
    <row r="18" ht="18" customHeight="1" spans="1:7">
      <c r="A18" s="118" t="s">
        <v>97</v>
      </c>
      <c r="B18" s="118" t="s">
        <v>171</v>
      </c>
      <c r="C18" s="23">
        <v>27849.6</v>
      </c>
      <c r="D18" s="23">
        <v>27849.6</v>
      </c>
      <c r="E18" s="23">
        <v>27849.6</v>
      </c>
      <c r="F18" s="23"/>
      <c r="G18" s="23"/>
    </row>
    <row r="19" ht="18" customHeight="1" spans="1:7">
      <c r="A19" s="117" t="s">
        <v>98</v>
      </c>
      <c r="B19" s="117" t="s">
        <v>172</v>
      </c>
      <c r="C19" s="23">
        <v>242831.64</v>
      </c>
      <c r="D19" s="23">
        <v>242831.64</v>
      </c>
      <c r="E19" s="23">
        <v>242831.64</v>
      </c>
      <c r="F19" s="23"/>
      <c r="G19" s="23"/>
    </row>
    <row r="20" ht="18" customHeight="1" spans="1:7">
      <c r="A20" s="118" t="s">
        <v>99</v>
      </c>
      <c r="B20" s="118" t="s">
        <v>172</v>
      </c>
      <c r="C20" s="23">
        <v>242831.64</v>
      </c>
      <c r="D20" s="23">
        <v>242831.64</v>
      </c>
      <c r="E20" s="23">
        <v>242831.64</v>
      </c>
      <c r="F20" s="23"/>
      <c r="G20" s="23"/>
    </row>
    <row r="21" ht="18" customHeight="1" spans="1:7">
      <c r="A21" s="34" t="s">
        <v>100</v>
      </c>
      <c r="B21" s="34" t="s">
        <v>101</v>
      </c>
      <c r="C21" s="23">
        <v>207944.22</v>
      </c>
      <c r="D21" s="23">
        <v>207944.22</v>
      </c>
      <c r="E21" s="23">
        <v>207944.22</v>
      </c>
      <c r="F21" s="23"/>
      <c r="G21" s="23"/>
    </row>
    <row r="22" ht="18" customHeight="1" spans="1:7">
      <c r="A22" s="117" t="s">
        <v>102</v>
      </c>
      <c r="B22" s="117" t="s">
        <v>173</v>
      </c>
      <c r="C22" s="23">
        <v>207944.22</v>
      </c>
      <c r="D22" s="23">
        <v>207944.22</v>
      </c>
      <c r="E22" s="23">
        <v>207944.22</v>
      </c>
      <c r="F22" s="23"/>
      <c r="G22" s="23"/>
    </row>
    <row r="23" ht="18" customHeight="1" spans="1:7">
      <c r="A23" s="118" t="s">
        <v>103</v>
      </c>
      <c r="B23" s="118" t="s">
        <v>174</v>
      </c>
      <c r="C23" s="23">
        <v>135349.57</v>
      </c>
      <c r="D23" s="23">
        <v>135349.57</v>
      </c>
      <c r="E23" s="23">
        <v>135349.57</v>
      </c>
      <c r="F23" s="23"/>
      <c r="G23" s="23"/>
    </row>
    <row r="24" ht="18" customHeight="1" spans="1:7">
      <c r="A24" s="118" t="s">
        <v>104</v>
      </c>
      <c r="B24" s="118" t="s">
        <v>175</v>
      </c>
      <c r="C24" s="23">
        <v>55366.37</v>
      </c>
      <c r="D24" s="23">
        <v>55366.37</v>
      </c>
      <c r="E24" s="23">
        <v>55366.37</v>
      </c>
      <c r="F24" s="23"/>
      <c r="G24" s="23"/>
    </row>
    <row r="25" ht="18" customHeight="1" spans="1:7">
      <c r="A25" s="118" t="s">
        <v>105</v>
      </c>
      <c r="B25" s="118" t="s">
        <v>176</v>
      </c>
      <c r="C25" s="23">
        <v>17228.28</v>
      </c>
      <c r="D25" s="23">
        <v>17228.28</v>
      </c>
      <c r="E25" s="23">
        <v>17228.28</v>
      </c>
      <c r="F25" s="23"/>
      <c r="G25" s="23"/>
    </row>
    <row r="26" ht="18" customHeight="1" spans="1:7">
      <c r="A26" s="34" t="s">
        <v>106</v>
      </c>
      <c r="B26" s="34" t="s">
        <v>107</v>
      </c>
      <c r="C26" s="23">
        <v>322336.8</v>
      </c>
      <c r="D26" s="23">
        <v>322336.8</v>
      </c>
      <c r="E26" s="23">
        <v>322336.8</v>
      </c>
      <c r="F26" s="23"/>
      <c r="G26" s="23"/>
    </row>
    <row r="27" ht="18" customHeight="1" spans="1:7">
      <c r="A27" s="117" t="s">
        <v>108</v>
      </c>
      <c r="B27" s="117" t="s">
        <v>177</v>
      </c>
      <c r="C27" s="23">
        <v>322336.8</v>
      </c>
      <c r="D27" s="23">
        <v>322336.8</v>
      </c>
      <c r="E27" s="23">
        <v>322336.8</v>
      </c>
      <c r="F27" s="23"/>
      <c r="G27" s="23"/>
    </row>
    <row r="28" ht="18" customHeight="1" spans="1:7">
      <c r="A28" s="118" t="s">
        <v>109</v>
      </c>
      <c r="B28" s="118" t="s">
        <v>178</v>
      </c>
      <c r="C28" s="23">
        <v>322336.8</v>
      </c>
      <c r="D28" s="23">
        <v>322336.8</v>
      </c>
      <c r="E28" s="23">
        <v>322336.8</v>
      </c>
      <c r="F28" s="23"/>
      <c r="G28" s="23"/>
    </row>
    <row r="29" ht="18" customHeight="1" spans="1:7">
      <c r="A29" s="34" t="s">
        <v>110</v>
      </c>
      <c r="B29" s="34" t="s">
        <v>111</v>
      </c>
      <c r="C29" s="23">
        <v>1110000</v>
      </c>
      <c r="D29" s="23"/>
      <c r="E29" s="23"/>
      <c r="F29" s="23"/>
      <c r="G29" s="23">
        <v>1110000</v>
      </c>
    </row>
    <row r="30" ht="18" customHeight="1" spans="1:7">
      <c r="A30" s="117" t="s">
        <v>112</v>
      </c>
      <c r="B30" s="117" t="s">
        <v>179</v>
      </c>
      <c r="C30" s="23">
        <v>1110000</v>
      </c>
      <c r="D30" s="23"/>
      <c r="E30" s="23"/>
      <c r="F30" s="23"/>
      <c r="G30" s="23">
        <v>1110000</v>
      </c>
    </row>
    <row r="31" ht="18" customHeight="1" spans="1:7">
      <c r="A31" s="118" t="s">
        <v>113</v>
      </c>
      <c r="B31" s="118" t="s">
        <v>180</v>
      </c>
      <c r="C31" s="23">
        <v>10000</v>
      </c>
      <c r="D31" s="23"/>
      <c r="E31" s="23"/>
      <c r="F31" s="23"/>
      <c r="G31" s="23">
        <v>10000</v>
      </c>
    </row>
    <row r="32" ht="18" customHeight="1" spans="1:7">
      <c r="A32" s="118" t="s">
        <v>114</v>
      </c>
      <c r="B32" s="118" t="s">
        <v>181</v>
      </c>
      <c r="C32" s="23">
        <v>1100000</v>
      </c>
      <c r="D32" s="23"/>
      <c r="E32" s="23"/>
      <c r="F32" s="23"/>
      <c r="G32" s="23">
        <v>1100000</v>
      </c>
    </row>
    <row r="33" ht="18" customHeight="1" spans="1:7">
      <c r="A33" s="151" t="s">
        <v>115</v>
      </c>
      <c r="B33" s="152" t="s">
        <v>115</v>
      </c>
      <c r="C33" s="23">
        <v>7488219.13</v>
      </c>
      <c r="D33" s="23">
        <v>5289175.13</v>
      </c>
      <c r="E33" s="23">
        <v>4899610.41</v>
      </c>
      <c r="F33" s="23">
        <v>389564.72</v>
      </c>
      <c r="G33" s="23">
        <v>2199044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F31" sqref="F31"/>
    </sheetView>
  </sheetViews>
  <sheetFormatPr defaultColWidth="9.14285714285714" defaultRowHeight="14.25" customHeight="1" outlineLevelRow="6" outlineLevelCol="5"/>
  <cols>
    <col min="1" max="1" width="23.5714285714286" customWidth="1"/>
    <col min="2" max="6" width="22.847619047619" customWidth="1"/>
  </cols>
  <sheetData>
    <row r="1" ht="15" customHeight="1" spans="1:6">
      <c r="A1" s="138"/>
      <c r="B1" s="139"/>
      <c r="C1" s="62"/>
      <c r="F1" s="87" t="s">
        <v>182</v>
      </c>
    </row>
    <row r="2" ht="39" customHeight="1" spans="1:6">
      <c r="A2" s="127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</row>
    <row r="3" ht="18.75" customHeight="1" spans="1:6">
      <c r="A3" s="41" t="str">
        <f>"单位名称："&amp;"耿马傣族佤族自治县发展和改革局"</f>
        <v>单位名称：耿马傣族佤族自治县发展和改革局</v>
      </c>
      <c r="B3" s="139"/>
      <c r="C3" s="62"/>
      <c r="D3" s="30"/>
      <c r="F3" s="87" t="s">
        <v>183</v>
      </c>
    </row>
    <row r="4" ht="18.75" customHeight="1" spans="1:6">
      <c r="A4" s="10" t="s">
        <v>184</v>
      </c>
      <c r="B4" s="31" t="s">
        <v>185</v>
      </c>
      <c r="C4" s="12" t="s">
        <v>186</v>
      </c>
      <c r="D4" s="13"/>
      <c r="E4" s="14"/>
      <c r="F4" s="31" t="s">
        <v>187</v>
      </c>
    </row>
    <row r="5" ht="18.75" customHeight="1" spans="1:6">
      <c r="A5" s="17"/>
      <c r="B5" s="33"/>
      <c r="C5" s="66" t="s">
        <v>57</v>
      </c>
      <c r="D5" s="66" t="s">
        <v>188</v>
      </c>
      <c r="E5" s="66" t="s">
        <v>189</v>
      </c>
      <c r="F5" s="33"/>
    </row>
    <row r="6" ht="18.75" customHeight="1" spans="1:6">
      <c r="A6" s="140">
        <v>1</v>
      </c>
      <c r="B6" s="141">
        <v>2</v>
      </c>
      <c r="C6" s="142">
        <v>3</v>
      </c>
      <c r="D6" s="142">
        <v>4</v>
      </c>
      <c r="E6" s="142">
        <v>5</v>
      </c>
      <c r="F6" s="141">
        <v>6</v>
      </c>
    </row>
    <row r="7" ht="18.75" customHeight="1" spans="1:6">
      <c r="A7" s="143">
        <v>65000</v>
      </c>
      <c r="B7" s="143"/>
      <c r="C7" s="143">
        <v>60000</v>
      </c>
      <c r="D7" s="143"/>
      <c r="E7" s="143">
        <v>60000</v>
      </c>
      <c r="F7" s="143">
        <v>5000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selection activeCell="F52" sqref="F5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30"/>
      <c r="O1" s="30"/>
      <c r="P1" s="30"/>
      <c r="Q1" s="67"/>
      <c r="U1" s="125"/>
      <c r="W1" s="38" t="s">
        <v>190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"单位名称："&amp;"耿马傣族佤族自治县发展和改革局"</f>
        <v>单位名称：耿马傣族佤族自治县发展和改革局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8" t="s">
        <v>183</v>
      </c>
    </row>
    <row r="4" ht="18" customHeight="1" spans="1:23">
      <c r="A4" s="10" t="s">
        <v>191</v>
      </c>
      <c r="B4" s="10" t="s">
        <v>192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29" t="s">
        <v>198</v>
      </c>
      <c r="I4" s="64" t="s">
        <v>198</v>
      </c>
      <c r="J4" s="64"/>
      <c r="K4" s="64"/>
      <c r="L4" s="64"/>
      <c r="M4" s="64"/>
      <c r="N4" s="13"/>
      <c r="O4" s="13"/>
      <c r="P4" s="13"/>
      <c r="Q4" s="74" t="s">
        <v>61</v>
      </c>
      <c r="R4" s="64" t="s">
        <v>78</v>
      </c>
      <c r="S4" s="64"/>
      <c r="T4" s="64"/>
      <c r="U4" s="64"/>
      <c r="V4" s="64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199</v>
      </c>
      <c r="I5" s="129" t="s">
        <v>58</v>
      </c>
      <c r="J5" s="64"/>
      <c r="K5" s="64"/>
      <c r="L5" s="64"/>
      <c r="M5" s="135"/>
      <c r="N5" s="12" t="s">
        <v>200</v>
      </c>
      <c r="O5" s="13"/>
      <c r="P5" s="14"/>
      <c r="Q5" s="10" t="s">
        <v>61</v>
      </c>
      <c r="R5" s="129" t="s">
        <v>78</v>
      </c>
      <c r="S5" s="74" t="s">
        <v>64</v>
      </c>
      <c r="T5" s="64" t="s">
        <v>78</v>
      </c>
      <c r="U5" s="74" t="s">
        <v>66</v>
      </c>
      <c r="V5" s="74" t="s">
        <v>67</v>
      </c>
      <c r="W5" s="137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201</v>
      </c>
      <c r="J6" s="10" t="s">
        <v>202</v>
      </c>
      <c r="K6" s="10" t="s">
        <v>203</v>
      </c>
      <c r="L6" s="10" t="s">
        <v>204</v>
      </c>
      <c r="M6" s="10" t="s">
        <v>205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206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207</v>
      </c>
      <c r="K7" s="17" t="s">
        <v>203</v>
      </c>
      <c r="L7" s="17" t="s">
        <v>204</v>
      </c>
      <c r="M7" s="17" t="s">
        <v>205</v>
      </c>
      <c r="N7" s="17" t="s">
        <v>203</v>
      </c>
      <c r="O7" s="17" t="s">
        <v>204</v>
      </c>
      <c r="P7" s="17" t="s">
        <v>205</v>
      </c>
      <c r="Q7" s="17" t="s">
        <v>61</v>
      </c>
      <c r="R7" s="17" t="s">
        <v>57</v>
      </c>
      <c r="S7" s="17" t="s">
        <v>64</v>
      </c>
      <c r="T7" s="17" t="s">
        <v>206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70</v>
      </c>
      <c r="B9" s="131"/>
      <c r="C9" s="131"/>
      <c r="D9" s="131"/>
      <c r="E9" s="131"/>
      <c r="F9" s="131"/>
      <c r="G9" s="131"/>
      <c r="H9" s="23">
        <v>5289175.13</v>
      </c>
      <c r="I9" s="23">
        <v>5289175.13</v>
      </c>
      <c r="J9" s="23"/>
      <c r="K9" s="23"/>
      <c r="L9" s="23">
        <v>5289175.13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70</v>
      </c>
      <c r="B10" s="21"/>
      <c r="C10" s="21"/>
      <c r="D10" s="21"/>
      <c r="E10" s="21"/>
      <c r="F10" s="21"/>
      <c r="G10" s="21"/>
      <c r="H10" s="23">
        <v>5289175.13</v>
      </c>
      <c r="I10" s="23">
        <v>5289175.13</v>
      </c>
      <c r="J10" s="23"/>
      <c r="K10" s="23"/>
      <c r="L10" s="23">
        <v>5289175.13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 t="s">
        <v>70</v>
      </c>
      <c r="B11" s="21" t="s">
        <v>208</v>
      </c>
      <c r="C11" s="21" t="s">
        <v>209</v>
      </c>
      <c r="D11" s="21" t="s">
        <v>87</v>
      </c>
      <c r="E11" s="21" t="s">
        <v>163</v>
      </c>
      <c r="F11" s="21" t="s">
        <v>210</v>
      </c>
      <c r="G11" s="21" t="s">
        <v>211</v>
      </c>
      <c r="H11" s="23">
        <v>764628</v>
      </c>
      <c r="I11" s="23">
        <v>764628</v>
      </c>
      <c r="J11" s="23"/>
      <c r="K11" s="23"/>
      <c r="L11" s="23">
        <v>764628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 t="s">
        <v>70</v>
      </c>
      <c r="B12" s="21" t="s">
        <v>212</v>
      </c>
      <c r="C12" s="21" t="s">
        <v>213</v>
      </c>
      <c r="D12" s="21" t="s">
        <v>87</v>
      </c>
      <c r="E12" s="21" t="s">
        <v>163</v>
      </c>
      <c r="F12" s="21" t="s">
        <v>210</v>
      </c>
      <c r="G12" s="21" t="s">
        <v>211</v>
      </c>
      <c r="H12" s="23">
        <v>307572</v>
      </c>
      <c r="I12" s="23">
        <v>307572</v>
      </c>
      <c r="J12" s="23"/>
      <c r="K12" s="23"/>
      <c r="L12" s="23">
        <v>307572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 t="s">
        <v>70</v>
      </c>
      <c r="B13" s="21" t="s">
        <v>208</v>
      </c>
      <c r="C13" s="21" t="s">
        <v>209</v>
      </c>
      <c r="D13" s="21" t="s">
        <v>87</v>
      </c>
      <c r="E13" s="21" t="s">
        <v>163</v>
      </c>
      <c r="F13" s="21" t="s">
        <v>214</v>
      </c>
      <c r="G13" s="21" t="s">
        <v>215</v>
      </c>
      <c r="H13" s="23">
        <v>195600</v>
      </c>
      <c r="I13" s="23">
        <v>195600</v>
      </c>
      <c r="J13" s="23"/>
      <c r="K13" s="23"/>
      <c r="L13" s="23">
        <v>195600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 t="s">
        <v>70</v>
      </c>
      <c r="B14" s="21" t="s">
        <v>208</v>
      </c>
      <c r="C14" s="21" t="s">
        <v>209</v>
      </c>
      <c r="D14" s="21" t="s">
        <v>87</v>
      </c>
      <c r="E14" s="21" t="s">
        <v>163</v>
      </c>
      <c r="F14" s="21" t="s">
        <v>214</v>
      </c>
      <c r="G14" s="21" t="s">
        <v>215</v>
      </c>
      <c r="H14" s="23">
        <v>834564</v>
      </c>
      <c r="I14" s="23">
        <v>834564</v>
      </c>
      <c r="J14" s="23"/>
      <c r="K14" s="23"/>
      <c r="L14" s="23">
        <v>834564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 t="s">
        <v>70</v>
      </c>
      <c r="B15" s="21" t="s">
        <v>212</v>
      </c>
      <c r="C15" s="21" t="s">
        <v>213</v>
      </c>
      <c r="D15" s="21" t="s">
        <v>87</v>
      </c>
      <c r="E15" s="21" t="s">
        <v>163</v>
      </c>
      <c r="F15" s="21" t="s">
        <v>214</v>
      </c>
      <c r="G15" s="21" t="s">
        <v>215</v>
      </c>
      <c r="H15" s="23">
        <v>75600</v>
      </c>
      <c r="I15" s="23">
        <v>75600</v>
      </c>
      <c r="J15" s="23"/>
      <c r="K15" s="23"/>
      <c r="L15" s="23">
        <v>75600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 t="s">
        <v>70</v>
      </c>
      <c r="B16" s="21" t="s">
        <v>208</v>
      </c>
      <c r="C16" s="21" t="s">
        <v>209</v>
      </c>
      <c r="D16" s="21" t="s">
        <v>87</v>
      </c>
      <c r="E16" s="21" t="s">
        <v>163</v>
      </c>
      <c r="F16" s="21" t="s">
        <v>216</v>
      </c>
      <c r="G16" s="21" t="s">
        <v>217</v>
      </c>
      <c r="H16" s="23">
        <v>63719</v>
      </c>
      <c r="I16" s="23">
        <v>63719</v>
      </c>
      <c r="J16" s="23"/>
      <c r="K16" s="23"/>
      <c r="L16" s="23">
        <v>63719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 t="s">
        <v>70</v>
      </c>
      <c r="B17" s="21" t="s">
        <v>218</v>
      </c>
      <c r="C17" s="21" t="s">
        <v>219</v>
      </c>
      <c r="D17" s="21" t="s">
        <v>87</v>
      </c>
      <c r="E17" s="21" t="s">
        <v>163</v>
      </c>
      <c r="F17" s="21" t="s">
        <v>216</v>
      </c>
      <c r="G17" s="21" t="s">
        <v>217</v>
      </c>
      <c r="H17" s="23">
        <v>307140</v>
      </c>
      <c r="I17" s="23">
        <v>307140</v>
      </c>
      <c r="J17" s="23"/>
      <c r="K17" s="23"/>
      <c r="L17" s="23">
        <v>307140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 t="s">
        <v>70</v>
      </c>
      <c r="B18" s="21" t="s">
        <v>220</v>
      </c>
      <c r="C18" s="21" t="s">
        <v>221</v>
      </c>
      <c r="D18" s="21" t="s">
        <v>87</v>
      </c>
      <c r="E18" s="21" t="s">
        <v>163</v>
      </c>
      <c r="F18" s="21" t="s">
        <v>222</v>
      </c>
      <c r="G18" s="21" t="s">
        <v>223</v>
      </c>
      <c r="H18" s="23">
        <v>271836</v>
      </c>
      <c r="I18" s="23">
        <v>271836</v>
      </c>
      <c r="J18" s="23"/>
      <c r="K18" s="23"/>
      <c r="L18" s="23">
        <v>271836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 t="s">
        <v>70</v>
      </c>
      <c r="B19" s="21" t="s">
        <v>224</v>
      </c>
      <c r="C19" s="21" t="s">
        <v>225</v>
      </c>
      <c r="D19" s="21" t="s">
        <v>87</v>
      </c>
      <c r="E19" s="21" t="s">
        <v>163</v>
      </c>
      <c r="F19" s="21" t="s">
        <v>222</v>
      </c>
      <c r="G19" s="21" t="s">
        <v>223</v>
      </c>
      <c r="H19" s="23">
        <v>180000</v>
      </c>
      <c r="I19" s="23">
        <v>180000</v>
      </c>
      <c r="J19" s="23"/>
      <c r="K19" s="23"/>
      <c r="L19" s="23">
        <v>180000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 t="s">
        <v>70</v>
      </c>
      <c r="B20" s="21" t="s">
        <v>226</v>
      </c>
      <c r="C20" s="21" t="s">
        <v>227</v>
      </c>
      <c r="D20" s="21" t="s">
        <v>87</v>
      </c>
      <c r="E20" s="21" t="s">
        <v>163</v>
      </c>
      <c r="F20" s="21" t="s">
        <v>222</v>
      </c>
      <c r="G20" s="21" t="s">
        <v>223</v>
      </c>
      <c r="H20" s="23">
        <v>124800</v>
      </c>
      <c r="I20" s="23">
        <v>124800</v>
      </c>
      <c r="J20" s="23"/>
      <c r="K20" s="23"/>
      <c r="L20" s="23">
        <v>124800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 t="s">
        <v>70</v>
      </c>
      <c r="B21" s="21" t="s">
        <v>228</v>
      </c>
      <c r="C21" s="21" t="s">
        <v>229</v>
      </c>
      <c r="D21" s="21" t="s">
        <v>95</v>
      </c>
      <c r="E21" s="21" t="s">
        <v>169</v>
      </c>
      <c r="F21" s="21" t="s">
        <v>230</v>
      </c>
      <c r="G21" s="21" t="s">
        <v>231</v>
      </c>
      <c r="H21" s="23">
        <v>429782.4</v>
      </c>
      <c r="I21" s="23">
        <v>429782.4</v>
      </c>
      <c r="J21" s="23"/>
      <c r="K21" s="23"/>
      <c r="L21" s="23">
        <v>429782.4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 t="s">
        <v>70</v>
      </c>
      <c r="B22" s="21" t="s">
        <v>228</v>
      </c>
      <c r="C22" s="21" t="s">
        <v>229</v>
      </c>
      <c r="D22" s="21" t="s">
        <v>232</v>
      </c>
      <c r="E22" s="21" t="s">
        <v>233</v>
      </c>
      <c r="F22" s="21" t="s">
        <v>234</v>
      </c>
      <c r="G22" s="21" t="s">
        <v>235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 t="s">
        <v>70</v>
      </c>
      <c r="B23" s="21" t="s">
        <v>228</v>
      </c>
      <c r="C23" s="21" t="s">
        <v>229</v>
      </c>
      <c r="D23" s="21" t="s">
        <v>103</v>
      </c>
      <c r="E23" s="21" t="s">
        <v>174</v>
      </c>
      <c r="F23" s="21" t="s">
        <v>236</v>
      </c>
      <c r="G23" s="21" t="s">
        <v>237</v>
      </c>
      <c r="H23" s="23">
        <v>135349.57</v>
      </c>
      <c r="I23" s="23">
        <v>135349.57</v>
      </c>
      <c r="J23" s="23"/>
      <c r="K23" s="23"/>
      <c r="L23" s="23">
        <v>135349.57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 t="s">
        <v>70</v>
      </c>
      <c r="B24" s="21" t="s">
        <v>228</v>
      </c>
      <c r="C24" s="21" t="s">
        <v>229</v>
      </c>
      <c r="D24" s="21" t="s">
        <v>104</v>
      </c>
      <c r="E24" s="21" t="s">
        <v>175</v>
      </c>
      <c r="F24" s="21" t="s">
        <v>236</v>
      </c>
      <c r="G24" s="21" t="s">
        <v>237</v>
      </c>
      <c r="H24" s="23">
        <v>55366.37</v>
      </c>
      <c r="I24" s="23">
        <v>55366.37</v>
      </c>
      <c r="J24" s="23"/>
      <c r="K24" s="23"/>
      <c r="L24" s="23">
        <v>55366.37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 t="s">
        <v>70</v>
      </c>
      <c r="B25" s="21" t="s">
        <v>228</v>
      </c>
      <c r="C25" s="21" t="s">
        <v>229</v>
      </c>
      <c r="D25" s="21" t="s">
        <v>238</v>
      </c>
      <c r="E25" s="21" t="s">
        <v>239</v>
      </c>
      <c r="F25" s="21" t="s">
        <v>240</v>
      </c>
      <c r="G25" s="21" t="s">
        <v>241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 t="s">
        <v>70</v>
      </c>
      <c r="B26" s="21" t="s">
        <v>228</v>
      </c>
      <c r="C26" s="21" t="s">
        <v>229</v>
      </c>
      <c r="D26" s="21" t="s">
        <v>87</v>
      </c>
      <c r="E26" s="21" t="s">
        <v>163</v>
      </c>
      <c r="F26" s="21" t="s">
        <v>242</v>
      </c>
      <c r="G26" s="21" t="s">
        <v>243</v>
      </c>
      <c r="H26" s="23">
        <v>6835.75</v>
      </c>
      <c r="I26" s="23">
        <v>6835.75</v>
      </c>
      <c r="J26" s="23"/>
      <c r="K26" s="23"/>
      <c r="L26" s="23">
        <v>6835.75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 t="s">
        <v>70</v>
      </c>
      <c r="B27" s="21" t="s">
        <v>228</v>
      </c>
      <c r="C27" s="21" t="s">
        <v>229</v>
      </c>
      <c r="D27" s="21" t="s">
        <v>105</v>
      </c>
      <c r="E27" s="21" t="s">
        <v>176</v>
      </c>
      <c r="F27" s="21" t="s">
        <v>242</v>
      </c>
      <c r="G27" s="21" t="s">
        <v>243</v>
      </c>
      <c r="H27" s="23">
        <v>11856</v>
      </c>
      <c r="I27" s="23">
        <v>11856</v>
      </c>
      <c r="J27" s="23"/>
      <c r="K27" s="23"/>
      <c r="L27" s="23">
        <v>11856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 t="s">
        <v>70</v>
      </c>
      <c r="B28" s="21" t="s">
        <v>228</v>
      </c>
      <c r="C28" s="21" t="s">
        <v>229</v>
      </c>
      <c r="D28" s="21" t="s">
        <v>105</v>
      </c>
      <c r="E28" s="21" t="s">
        <v>176</v>
      </c>
      <c r="F28" s="21" t="s">
        <v>242</v>
      </c>
      <c r="G28" s="21" t="s">
        <v>243</v>
      </c>
      <c r="H28" s="23">
        <v>5372.28</v>
      </c>
      <c r="I28" s="23">
        <v>5372.28</v>
      </c>
      <c r="J28" s="23"/>
      <c r="K28" s="23"/>
      <c r="L28" s="23">
        <v>5372.28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 t="s">
        <v>70</v>
      </c>
      <c r="B29" s="21" t="s">
        <v>244</v>
      </c>
      <c r="C29" s="21" t="s">
        <v>178</v>
      </c>
      <c r="D29" s="21" t="s">
        <v>109</v>
      </c>
      <c r="E29" s="21" t="s">
        <v>178</v>
      </c>
      <c r="F29" s="21" t="s">
        <v>245</v>
      </c>
      <c r="G29" s="21" t="s">
        <v>178</v>
      </c>
      <c r="H29" s="23">
        <v>322336.8</v>
      </c>
      <c r="I29" s="23">
        <v>322336.8</v>
      </c>
      <c r="J29" s="23"/>
      <c r="K29" s="23"/>
      <c r="L29" s="23">
        <v>322336.8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 t="s">
        <v>70</v>
      </c>
      <c r="B30" s="21" t="s">
        <v>246</v>
      </c>
      <c r="C30" s="21" t="s">
        <v>247</v>
      </c>
      <c r="D30" s="21" t="s">
        <v>87</v>
      </c>
      <c r="E30" s="21" t="s">
        <v>163</v>
      </c>
      <c r="F30" s="21" t="s">
        <v>248</v>
      </c>
      <c r="G30" s="21" t="s">
        <v>249</v>
      </c>
      <c r="H30" s="23">
        <v>5000</v>
      </c>
      <c r="I30" s="23">
        <v>5000</v>
      </c>
      <c r="J30" s="23"/>
      <c r="K30" s="23"/>
      <c r="L30" s="23">
        <v>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 t="s">
        <v>70</v>
      </c>
      <c r="B31" s="21" t="s">
        <v>246</v>
      </c>
      <c r="C31" s="21" t="s">
        <v>247</v>
      </c>
      <c r="D31" s="21" t="s">
        <v>87</v>
      </c>
      <c r="E31" s="21" t="s">
        <v>163</v>
      </c>
      <c r="F31" s="21" t="s">
        <v>250</v>
      </c>
      <c r="G31" s="21" t="s">
        <v>251</v>
      </c>
      <c r="H31" s="23">
        <v>35460</v>
      </c>
      <c r="I31" s="23">
        <v>35460</v>
      </c>
      <c r="J31" s="23"/>
      <c r="K31" s="23"/>
      <c r="L31" s="23">
        <v>35460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 t="s">
        <v>70</v>
      </c>
      <c r="B32" s="21" t="s">
        <v>246</v>
      </c>
      <c r="C32" s="21" t="s">
        <v>247</v>
      </c>
      <c r="D32" s="21" t="s">
        <v>87</v>
      </c>
      <c r="E32" s="21" t="s">
        <v>163</v>
      </c>
      <c r="F32" s="21" t="s">
        <v>252</v>
      </c>
      <c r="G32" s="21" t="s">
        <v>253</v>
      </c>
      <c r="H32" s="23">
        <v>29040</v>
      </c>
      <c r="I32" s="23">
        <v>29040</v>
      </c>
      <c r="J32" s="23"/>
      <c r="K32" s="23"/>
      <c r="L32" s="23">
        <v>29040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2" t="s">
        <v>70</v>
      </c>
      <c r="B33" s="21" t="s">
        <v>246</v>
      </c>
      <c r="C33" s="21" t="s">
        <v>247</v>
      </c>
      <c r="D33" s="21" t="s">
        <v>87</v>
      </c>
      <c r="E33" s="21" t="s">
        <v>163</v>
      </c>
      <c r="F33" s="21" t="s">
        <v>254</v>
      </c>
      <c r="G33" s="21" t="s">
        <v>255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2" t="s">
        <v>70</v>
      </c>
      <c r="B34" s="21" t="s">
        <v>256</v>
      </c>
      <c r="C34" s="21" t="s">
        <v>257</v>
      </c>
      <c r="D34" s="21" t="s">
        <v>87</v>
      </c>
      <c r="E34" s="21" t="s">
        <v>163</v>
      </c>
      <c r="F34" s="21" t="s">
        <v>258</v>
      </c>
      <c r="G34" s="21" t="s">
        <v>187</v>
      </c>
      <c r="H34" s="23">
        <v>5000</v>
      </c>
      <c r="I34" s="23">
        <v>5000</v>
      </c>
      <c r="J34" s="23"/>
      <c r="K34" s="23"/>
      <c r="L34" s="23">
        <v>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2" t="s">
        <v>70</v>
      </c>
      <c r="B35" s="21" t="s">
        <v>259</v>
      </c>
      <c r="C35" s="21" t="s">
        <v>260</v>
      </c>
      <c r="D35" s="21" t="s">
        <v>87</v>
      </c>
      <c r="E35" s="21" t="s">
        <v>163</v>
      </c>
      <c r="F35" s="21" t="s">
        <v>261</v>
      </c>
      <c r="G35" s="21" t="s">
        <v>260</v>
      </c>
      <c r="H35" s="23">
        <v>47580</v>
      </c>
      <c r="I35" s="23">
        <v>47580</v>
      </c>
      <c r="J35" s="23"/>
      <c r="K35" s="23"/>
      <c r="L35" s="23">
        <v>47580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2" t="s">
        <v>70</v>
      </c>
      <c r="B36" s="21" t="s">
        <v>262</v>
      </c>
      <c r="C36" s="21" t="s">
        <v>263</v>
      </c>
      <c r="D36" s="21" t="s">
        <v>87</v>
      </c>
      <c r="E36" s="21" t="s">
        <v>163</v>
      </c>
      <c r="F36" s="21" t="s">
        <v>264</v>
      </c>
      <c r="G36" s="21" t="s">
        <v>263</v>
      </c>
      <c r="H36" s="23">
        <v>60000</v>
      </c>
      <c r="I36" s="23">
        <v>60000</v>
      </c>
      <c r="J36" s="23"/>
      <c r="K36" s="23"/>
      <c r="L36" s="23">
        <v>60000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2" t="s">
        <v>70</v>
      </c>
      <c r="B37" s="21" t="s">
        <v>265</v>
      </c>
      <c r="C37" s="21" t="s">
        <v>266</v>
      </c>
      <c r="D37" s="21" t="s">
        <v>87</v>
      </c>
      <c r="E37" s="21" t="s">
        <v>163</v>
      </c>
      <c r="F37" s="21" t="s">
        <v>267</v>
      </c>
      <c r="G37" s="21" t="s">
        <v>268</v>
      </c>
      <c r="H37" s="23">
        <v>156000</v>
      </c>
      <c r="I37" s="23">
        <v>156000</v>
      </c>
      <c r="J37" s="23"/>
      <c r="K37" s="23"/>
      <c r="L37" s="23">
        <v>156000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2" t="s">
        <v>70</v>
      </c>
      <c r="B38" s="21" t="s">
        <v>269</v>
      </c>
      <c r="C38" s="21" t="s">
        <v>270</v>
      </c>
      <c r="D38" s="21" t="s">
        <v>87</v>
      </c>
      <c r="E38" s="21" t="s">
        <v>163</v>
      </c>
      <c r="F38" s="21" t="s">
        <v>271</v>
      </c>
      <c r="G38" s="21" t="s">
        <v>272</v>
      </c>
      <c r="H38" s="23">
        <v>31484.72</v>
      </c>
      <c r="I38" s="23">
        <v>31484.72</v>
      </c>
      <c r="J38" s="23"/>
      <c r="K38" s="23"/>
      <c r="L38" s="23">
        <v>31484.72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2" t="s">
        <v>70</v>
      </c>
      <c r="B39" s="21" t="s">
        <v>273</v>
      </c>
      <c r="C39" s="21" t="s">
        <v>274</v>
      </c>
      <c r="D39" s="21" t="s">
        <v>94</v>
      </c>
      <c r="E39" s="21" t="s">
        <v>168</v>
      </c>
      <c r="F39" s="21" t="s">
        <v>275</v>
      </c>
      <c r="G39" s="21" t="s">
        <v>276</v>
      </c>
      <c r="H39" s="23">
        <v>536571</v>
      </c>
      <c r="I39" s="23">
        <v>536571</v>
      </c>
      <c r="J39" s="23"/>
      <c r="K39" s="23"/>
      <c r="L39" s="23">
        <v>536571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2" t="s">
        <v>70</v>
      </c>
      <c r="B40" s="21" t="s">
        <v>277</v>
      </c>
      <c r="C40" s="21" t="s">
        <v>278</v>
      </c>
      <c r="D40" s="21" t="s">
        <v>99</v>
      </c>
      <c r="E40" s="21" t="s">
        <v>172</v>
      </c>
      <c r="F40" s="21" t="s">
        <v>279</v>
      </c>
      <c r="G40" s="21" t="s">
        <v>280</v>
      </c>
      <c r="H40" s="23">
        <v>242831.64</v>
      </c>
      <c r="I40" s="23">
        <v>242831.64</v>
      </c>
      <c r="J40" s="23"/>
      <c r="K40" s="23"/>
      <c r="L40" s="23">
        <v>242831.64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2" t="s">
        <v>70</v>
      </c>
      <c r="B41" s="21" t="s">
        <v>281</v>
      </c>
      <c r="C41" s="21" t="s">
        <v>282</v>
      </c>
      <c r="D41" s="21" t="s">
        <v>97</v>
      </c>
      <c r="E41" s="21" t="s">
        <v>171</v>
      </c>
      <c r="F41" s="21" t="s">
        <v>279</v>
      </c>
      <c r="G41" s="21" t="s">
        <v>280</v>
      </c>
      <c r="H41" s="23">
        <v>27849.6</v>
      </c>
      <c r="I41" s="23">
        <v>27849.6</v>
      </c>
      <c r="J41" s="23"/>
      <c r="K41" s="23"/>
      <c r="L41" s="23">
        <v>27849.6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2" t="s">
        <v>70</v>
      </c>
      <c r="B42" s="21" t="s">
        <v>228</v>
      </c>
      <c r="C42" s="21" t="s">
        <v>229</v>
      </c>
      <c r="D42" s="21" t="s">
        <v>103</v>
      </c>
      <c r="E42" s="21" t="s">
        <v>174</v>
      </c>
      <c r="F42" s="21" t="s">
        <v>283</v>
      </c>
      <c r="G42" s="21" t="s">
        <v>284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35" t="s">
        <v>115</v>
      </c>
      <c r="B43" s="133"/>
      <c r="C43" s="133"/>
      <c r="D43" s="133"/>
      <c r="E43" s="133"/>
      <c r="F43" s="133"/>
      <c r="G43" s="134"/>
      <c r="H43" s="23">
        <v>5289175.13</v>
      </c>
      <c r="I43" s="23">
        <v>5289175.13</v>
      </c>
      <c r="J43" s="23"/>
      <c r="K43" s="23"/>
      <c r="L43" s="23">
        <v>5289175.13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</sheetData>
  <mergeCells count="30">
    <mergeCell ref="A2:W2"/>
    <mergeCell ref="A3:G3"/>
    <mergeCell ref="H4:W4"/>
    <mergeCell ref="I5:M5"/>
    <mergeCell ref="N5:P5"/>
    <mergeCell ref="R5:W5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workbookViewId="0">
      <selection activeCell="F38" sqref="F3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285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"单位名称："&amp;"耿马傣族佤族自治县发展和改革局"</f>
        <v>单位名称：耿马傣族佤族自治县发展和改革局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183</v>
      </c>
    </row>
    <row r="4" ht="18.75" customHeight="1" spans="1:23">
      <c r="A4" s="10" t="s">
        <v>286</v>
      </c>
      <c r="B4" s="11" t="s">
        <v>192</v>
      </c>
      <c r="C4" s="10" t="s">
        <v>193</v>
      </c>
      <c r="D4" s="10" t="s">
        <v>287</v>
      </c>
      <c r="E4" s="11" t="s">
        <v>194</v>
      </c>
      <c r="F4" s="11" t="s">
        <v>195</v>
      </c>
      <c r="G4" s="11" t="s">
        <v>288</v>
      </c>
      <c r="H4" s="11" t="s">
        <v>289</v>
      </c>
      <c r="I4" s="31" t="s">
        <v>55</v>
      </c>
      <c r="J4" s="12" t="s">
        <v>290</v>
      </c>
      <c r="K4" s="13"/>
      <c r="L4" s="13"/>
      <c r="M4" s="14"/>
      <c r="N4" s="12" t="s">
        <v>200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58</v>
      </c>
      <c r="K5" s="122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206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57</v>
      </c>
      <c r="K6" s="94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57</v>
      </c>
      <c r="K7" s="46" t="s">
        <v>291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292</v>
      </c>
      <c r="D9" s="21"/>
      <c r="E9" s="21"/>
      <c r="F9" s="21"/>
      <c r="G9" s="21"/>
      <c r="H9" s="21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293</v>
      </c>
      <c r="B10" s="120" t="s">
        <v>294</v>
      </c>
      <c r="C10" s="21" t="s">
        <v>292</v>
      </c>
      <c r="D10" s="120" t="s">
        <v>70</v>
      </c>
      <c r="E10" s="120" t="s">
        <v>88</v>
      </c>
      <c r="F10" s="120" t="s">
        <v>164</v>
      </c>
      <c r="G10" s="120" t="s">
        <v>295</v>
      </c>
      <c r="H10" s="120" t="s">
        <v>296</v>
      </c>
      <c r="I10" s="23">
        <v>200000</v>
      </c>
      <c r="J10" s="23">
        <v>200000</v>
      </c>
      <c r="K10" s="23">
        <v>200000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297</v>
      </c>
      <c r="D11" s="25"/>
      <c r="E11" s="25"/>
      <c r="F11" s="25"/>
      <c r="G11" s="25"/>
      <c r="H11" s="25"/>
      <c r="I11" s="23">
        <v>5600</v>
      </c>
      <c r="J11" s="23">
        <v>5600</v>
      </c>
      <c r="K11" s="23">
        <v>5600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298</v>
      </c>
      <c r="B12" s="120" t="s">
        <v>299</v>
      </c>
      <c r="C12" s="21" t="s">
        <v>297</v>
      </c>
      <c r="D12" s="120" t="s">
        <v>70</v>
      </c>
      <c r="E12" s="120" t="s">
        <v>90</v>
      </c>
      <c r="F12" s="120" t="s">
        <v>166</v>
      </c>
      <c r="G12" s="120" t="s">
        <v>279</v>
      </c>
      <c r="H12" s="120" t="s">
        <v>280</v>
      </c>
      <c r="I12" s="23">
        <v>5600</v>
      </c>
      <c r="J12" s="23">
        <v>5600</v>
      </c>
      <c r="K12" s="23">
        <v>5600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300</v>
      </c>
      <c r="D13" s="25"/>
      <c r="E13" s="25"/>
      <c r="F13" s="25"/>
      <c r="G13" s="25"/>
      <c r="H13" s="25"/>
      <c r="I13" s="23">
        <v>1100000</v>
      </c>
      <c r="J13" s="23">
        <v>1100000</v>
      </c>
      <c r="K13" s="23">
        <v>1100000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298</v>
      </c>
      <c r="B14" s="120" t="s">
        <v>301</v>
      </c>
      <c r="C14" s="21" t="s">
        <v>300</v>
      </c>
      <c r="D14" s="120" t="s">
        <v>70</v>
      </c>
      <c r="E14" s="120" t="s">
        <v>114</v>
      </c>
      <c r="F14" s="120" t="s">
        <v>181</v>
      </c>
      <c r="G14" s="120" t="s">
        <v>302</v>
      </c>
      <c r="H14" s="120" t="s">
        <v>303</v>
      </c>
      <c r="I14" s="23">
        <v>1100000</v>
      </c>
      <c r="J14" s="23">
        <v>1100000</v>
      </c>
      <c r="K14" s="23">
        <v>1100000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304</v>
      </c>
      <c r="D15" s="25"/>
      <c r="E15" s="25"/>
      <c r="F15" s="25"/>
      <c r="G15" s="25"/>
      <c r="H15" s="25"/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305</v>
      </c>
      <c r="B16" s="120" t="s">
        <v>306</v>
      </c>
      <c r="C16" s="21" t="s">
        <v>304</v>
      </c>
      <c r="D16" s="120" t="s">
        <v>70</v>
      </c>
      <c r="E16" s="120" t="s">
        <v>113</v>
      </c>
      <c r="F16" s="120" t="s">
        <v>180</v>
      </c>
      <c r="G16" s="120" t="s">
        <v>250</v>
      </c>
      <c r="H16" s="120" t="s">
        <v>251</v>
      </c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307</v>
      </c>
      <c r="D17" s="25"/>
      <c r="E17" s="25"/>
      <c r="F17" s="25"/>
      <c r="G17" s="25"/>
      <c r="H17" s="25"/>
      <c r="I17" s="23">
        <v>100000</v>
      </c>
      <c r="J17" s="23">
        <v>100000</v>
      </c>
      <c r="K17" s="23">
        <v>100000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298</v>
      </c>
      <c r="B18" s="120" t="s">
        <v>308</v>
      </c>
      <c r="C18" s="21" t="s">
        <v>307</v>
      </c>
      <c r="D18" s="120" t="s">
        <v>70</v>
      </c>
      <c r="E18" s="120" t="s">
        <v>89</v>
      </c>
      <c r="F18" s="120" t="s">
        <v>165</v>
      </c>
      <c r="G18" s="120" t="s">
        <v>309</v>
      </c>
      <c r="H18" s="120" t="s">
        <v>296</v>
      </c>
      <c r="I18" s="23">
        <v>100000</v>
      </c>
      <c r="J18" s="23">
        <v>100000</v>
      </c>
      <c r="K18" s="23">
        <v>100000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310</v>
      </c>
      <c r="D19" s="25"/>
      <c r="E19" s="25"/>
      <c r="F19" s="25"/>
      <c r="G19" s="25"/>
      <c r="H19" s="25"/>
      <c r="I19" s="23">
        <v>23444</v>
      </c>
      <c r="J19" s="23">
        <v>23444</v>
      </c>
      <c r="K19" s="23">
        <v>23444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298</v>
      </c>
      <c r="B20" s="120" t="s">
        <v>311</v>
      </c>
      <c r="C20" s="21" t="s">
        <v>310</v>
      </c>
      <c r="D20" s="120" t="s">
        <v>70</v>
      </c>
      <c r="E20" s="120" t="s">
        <v>89</v>
      </c>
      <c r="F20" s="120" t="s">
        <v>165</v>
      </c>
      <c r="G20" s="120" t="s">
        <v>250</v>
      </c>
      <c r="H20" s="120" t="s">
        <v>251</v>
      </c>
      <c r="I20" s="23">
        <v>23444</v>
      </c>
      <c r="J20" s="23">
        <v>23444</v>
      </c>
      <c r="K20" s="23">
        <v>23444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312</v>
      </c>
      <c r="D21" s="25"/>
      <c r="E21" s="25"/>
      <c r="F21" s="25"/>
      <c r="G21" s="25"/>
      <c r="H21" s="25"/>
      <c r="I21" s="23">
        <v>100000</v>
      </c>
      <c r="J21" s="23">
        <v>100000</v>
      </c>
      <c r="K21" s="23">
        <v>100000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0" t="s">
        <v>298</v>
      </c>
      <c r="B22" s="120" t="s">
        <v>313</v>
      </c>
      <c r="C22" s="21" t="s">
        <v>312</v>
      </c>
      <c r="D22" s="120" t="s">
        <v>70</v>
      </c>
      <c r="E22" s="120" t="s">
        <v>89</v>
      </c>
      <c r="F22" s="120" t="s">
        <v>165</v>
      </c>
      <c r="G22" s="120" t="s">
        <v>314</v>
      </c>
      <c r="H22" s="120" t="s">
        <v>315</v>
      </c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5"/>
      <c r="C23" s="21" t="s">
        <v>316</v>
      </c>
      <c r="D23" s="25"/>
      <c r="E23" s="25"/>
      <c r="F23" s="25"/>
      <c r="G23" s="25"/>
      <c r="H23" s="25"/>
      <c r="I23" s="23">
        <v>10000</v>
      </c>
      <c r="J23" s="23">
        <v>10000</v>
      </c>
      <c r="K23" s="23">
        <v>10000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0" t="s">
        <v>305</v>
      </c>
      <c r="B24" s="120" t="s">
        <v>317</v>
      </c>
      <c r="C24" s="21" t="s">
        <v>316</v>
      </c>
      <c r="D24" s="120" t="s">
        <v>70</v>
      </c>
      <c r="E24" s="120" t="s">
        <v>90</v>
      </c>
      <c r="F24" s="120" t="s">
        <v>166</v>
      </c>
      <c r="G24" s="120" t="s">
        <v>279</v>
      </c>
      <c r="H24" s="120" t="s">
        <v>280</v>
      </c>
      <c r="I24" s="23">
        <v>10000</v>
      </c>
      <c r="J24" s="23">
        <v>10000</v>
      </c>
      <c r="K24" s="23">
        <v>10000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5"/>
      <c r="C25" s="21" t="s">
        <v>318</v>
      </c>
      <c r="D25" s="25"/>
      <c r="E25" s="25"/>
      <c r="F25" s="25"/>
      <c r="G25" s="25"/>
      <c r="H25" s="25"/>
      <c r="I25" s="23">
        <v>300000</v>
      </c>
      <c r="J25" s="23">
        <v>300000</v>
      </c>
      <c r="K25" s="23">
        <v>300000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0" t="s">
        <v>298</v>
      </c>
      <c r="B26" s="120" t="s">
        <v>319</v>
      </c>
      <c r="C26" s="21" t="s">
        <v>318</v>
      </c>
      <c r="D26" s="120" t="s">
        <v>70</v>
      </c>
      <c r="E26" s="120" t="s">
        <v>89</v>
      </c>
      <c r="F26" s="120" t="s">
        <v>165</v>
      </c>
      <c r="G26" s="120" t="s">
        <v>320</v>
      </c>
      <c r="H26" s="120" t="s">
        <v>321</v>
      </c>
      <c r="I26" s="23">
        <v>300000</v>
      </c>
      <c r="J26" s="23">
        <v>300000</v>
      </c>
      <c r="K26" s="23">
        <v>300000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1" t="s">
        <v>322</v>
      </c>
      <c r="D27" s="25"/>
      <c r="E27" s="25"/>
      <c r="F27" s="25"/>
      <c r="G27" s="25"/>
      <c r="H27" s="25"/>
      <c r="I27" s="23">
        <v>100000</v>
      </c>
      <c r="J27" s="23">
        <v>100000</v>
      </c>
      <c r="K27" s="23">
        <v>100000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0" t="s">
        <v>298</v>
      </c>
      <c r="B28" s="120" t="s">
        <v>323</v>
      </c>
      <c r="C28" s="21" t="s">
        <v>322</v>
      </c>
      <c r="D28" s="120" t="s">
        <v>70</v>
      </c>
      <c r="E28" s="120" t="s">
        <v>89</v>
      </c>
      <c r="F28" s="120" t="s">
        <v>165</v>
      </c>
      <c r="G28" s="120" t="s">
        <v>324</v>
      </c>
      <c r="H28" s="120" t="s">
        <v>325</v>
      </c>
      <c r="I28" s="23">
        <v>100000</v>
      </c>
      <c r="J28" s="23">
        <v>100000</v>
      </c>
      <c r="K28" s="23">
        <v>100000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5"/>
      <c r="C29" s="21" t="s">
        <v>326</v>
      </c>
      <c r="D29" s="25"/>
      <c r="E29" s="25"/>
      <c r="F29" s="25"/>
      <c r="G29" s="25"/>
      <c r="H29" s="25"/>
      <c r="I29" s="23">
        <v>150000</v>
      </c>
      <c r="J29" s="23">
        <v>150000</v>
      </c>
      <c r="K29" s="23">
        <v>150000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0" t="s">
        <v>298</v>
      </c>
      <c r="B30" s="120" t="s">
        <v>327</v>
      </c>
      <c r="C30" s="21" t="s">
        <v>326</v>
      </c>
      <c r="D30" s="120" t="s">
        <v>70</v>
      </c>
      <c r="E30" s="120" t="s">
        <v>89</v>
      </c>
      <c r="F30" s="120" t="s">
        <v>165</v>
      </c>
      <c r="G30" s="120" t="s">
        <v>309</v>
      </c>
      <c r="H30" s="120" t="s">
        <v>296</v>
      </c>
      <c r="I30" s="23">
        <v>150000</v>
      </c>
      <c r="J30" s="23">
        <v>150000</v>
      </c>
      <c r="K30" s="23">
        <v>150000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5"/>
      <c r="C31" s="21" t="s">
        <v>328</v>
      </c>
      <c r="D31" s="25"/>
      <c r="E31" s="25"/>
      <c r="F31" s="25"/>
      <c r="G31" s="25"/>
      <c r="H31" s="25"/>
      <c r="I31" s="23">
        <v>100000</v>
      </c>
      <c r="J31" s="23">
        <v>100000</v>
      </c>
      <c r="K31" s="23">
        <v>100000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0" t="s">
        <v>298</v>
      </c>
      <c r="B32" s="120" t="s">
        <v>329</v>
      </c>
      <c r="C32" s="21" t="s">
        <v>328</v>
      </c>
      <c r="D32" s="120" t="s">
        <v>70</v>
      </c>
      <c r="E32" s="120" t="s">
        <v>89</v>
      </c>
      <c r="F32" s="120" t="s">
        <v>165</v>
      </c>
      <c r="G32" s="120" t="s">
        <v>324</v>
      </c>
      <c r="H32" s="120" t="s">
        <v>325</v>
      </c>
      <c r="I32" s="23">
        <v>100000</v>
      </c>
      <c r="J32" s="23">
        <v>100000</v>
      </c>
      <c r="K32" s="23">
        <v>100000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35" t="s">
        <v>115</v>
      </c>
      <c r="B33" s="36"/>
      <c r="C33" s="36"/>
      <c r="D33" s="36"/>
      <c r="E33" s="36"/>
      <c r="F33" s="36"/>
      <c r="G33" s="36"/>
      <c r="H33" s="37"/>
      <c r="I33" s="23">
        <v>2199044</v>
      </c>
      <c r="J33" s="23">
        <v>2199044</v>
      </c>
      <c r="K33" s="23">
        <v>2199044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0"/>
  <sheetViews>
    <sheetView showZeros="0" tabSelected="1" topLeftCell="A32" workbookViewId="0">
      <selection activeCell="J61" sqref="J6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330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"单位名称："&amp;"耿马傣族佤族自治县发展和改革局"</f>
        <v>单位名称：耿马傣族佤族自治县发展和改革局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331</v>
      </c>
      <c r="B4" s="46" t="s">
        <v>332</v>
      </c>
      <c r="C4" s="46" t="s">
        <v>333</v>
      </c>
      <c r="D4" s="46" t="s">
        <v>334</v>
      </c>
      <c r="E4" s="46" t="s">
        <v>335</v>
      </c>
      <c r="F4" s="53" t="s">
        <v>336</v>
      </c>
      <c r="G4" s="46" t="s">
        <v>337</v>
      </c>
      <c r="H4" s="53" t="s">
        <v>338</v>
      </c>
      <c r="I4" s="53" t="s">
        <v>339</v>
      </c>
      <c r="J4" s="46" t="s">
        <v>340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70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7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5" t="s">
        <v>322</v>
      </c>
      <c r="B8" s="21" t="s">
        <v>341</v>
      </c>
      <c r="C8" s="21" t="s">
        <v>342</v>
      </c>
      <c r="D8" s="21" t="s">
        <v>343</v>
      </c>
      <c r="E8" s="34" t="s">
        <v>344</v>
      </c>
      <c r="F8" s="21" t="s">
        <v>345</v>
      </c>
      <c r="G8" s="34" t="s">
        <v>346</v>
      </c>
      <c r="H8" s="21" t="s">
        <v>347</v>
      </c>
      <c r="I8" s="21" t="s">
        <v>348</v>
      </c>
      <c r="J8" s="34" t="s">
        <v>349</v>
      </c>
    </row>
    <row r="9" ht="18.75" customHeight="1" spans="1:10">
      <c r="A9" s="205" t="s">
        <v>322</v>
      </c>
      <c r="B9" s="21" t="s">
        <v>350</v>
      </c>
      <c r="C9" s="21" t="s">
        <v>342</v>
      </c>
      <c r="D9" s="21" t="s">
        <v>351</v>
      </c>
      <c r="E9" s="34" t="s">
        <v>352</v>
      </c>
      <c r="F9" s="21" t="s">
        <v>353</v>
      </c>
      <c r="G9" s="34" t="s">
        <v>354</v>
      </c>
      <c r="H9" s="21" t="s">
        <v>355</v>
      </c>
      <c r="I9" s="21" t="s">
        <v>348</v>
      </c>
      <c r="J9" s="34" t="s">
        <v>356</v>
      </c>
    </row>
    <row r="10" ht="18.75" customHeight="1" spans="1:10">
      <c r="A10" s="205" t="s">
        <v>322</v>
      </c>
      <c r="B10" s="21" t="s">
        <v>350</v>
      </c>
      <c r="C10" s="21" t="s">
        <v>342</v>
      </c>
      <c r="D10" s="21" t="s">
        <v>357</v>
      </c>
      <c r="E10" s="34" t="s">
        <v>358</v>
      </c>
      <c r="F10" s="21" t="s">
        <v>353</v>
      </c>
      <c r="G10" s="34" t="s">
        <v>359</v>
      </c>
      <c r="H10" s="21" t="s">
        <v>359</v>
      </c>
      <c r="I10" s="21" t="s">
        <v>348</v>
      </c>
      <c r="J10" s="34" t="s">
        <v>360</v>
      </c>
    </row>
    <row r="11" ht="18.75" customHeight="1" spans="1:10">
      <c r="A11" s="205" t="s">
        <v>322</v>
      </c>
      <c r="B11" s="21" t="s">
        <v>350</v>
      </c>
      <c r="C11" s="21" t="s">
        <v>342</v>
      </c>
      <c r="D11" s="21" t="s">
        <v>361</v>
      </c>
      <c r="E11" s="34" t="s">
        <v>362</v>
      </c>
      <c r="F11" s="21" t="s">
        <v>363</v>
      </c>
      <c r="G11" s="34" t="s">
        <v>364</v>
      </c>
      <c r="H11" s="21" t="s">
        <v>365</v>
      </c>
      <c r="I11" s="21" t="s">
        <v>348</v>
      </c>
      <c r="J11" s="34" t="s">
        <v>366</v>
      </c>
    </row>
    <row r="12" ht="18.75" customHeight="1" spans="1:10">
      <c r="A12" s="205" t="s">
        <v>322</v>
      </c>
      <c r="B12" s="21" t="s">
        <v>350</v>
      </c>
      <c r="C12" s="21" t="s">
        <v>367</v>
      </c>
      <c r="D12" s="21" t="s">
        <v>368</v>
      </c>
      <c r="E12" s="34" t="s">
        <v>369</v>
      </c>
      <c r="F12" s="21" t="s">
        <v>353</v>
      </c>
      <c r="G12" s="34" t="s">
        <v>370</v>
      </c>
      <c r="H12" s="21" t="s">
        <v>370</v>
      </c>
      <c r="I12" s="21" t="s">
        <v>371</v>
      </c>
      <c r="J12" s="34" t="s">
        <v>372</v>
      </c>
    </row>
    <row r="13" ht="18.75" customHeight="1" spans="1:10">
      <c r="A13" s="205" t="s">
        <v>322</v>
      </c>
      <c r="B13" s="21" t="s">
        <v>350</v>
      </c>
      <c r="C13" s="21" t="s">
        <v>373</v>
      </c>
      <c r="D13" s="21" t="s">
        <v>374</v>
      </c>
      <c r="E13" s="34" t="s">
        <v>375</v>
      </c>
      <c r="F13" s="21" t="s">
        <v>345</v>
      </c>
      <c r="G13" s="34" t="s">
        <v>376</v>
      </c>
      <c r="H13" s="21" t="s">
        <v>355</v>
      </c>
      <c r="I13" s="21" t="s">
        <v>348</v>
      </c>
      <c r="J13" s="34" t="s">
        <v>377</v>
      </c>
    </row>
    <row r="14" ht="18.75" customHeight="1" spans="1:10">
      <c r="A14" s="205" t="s">
        <v>328</v>
      </c>
      <c r="B14" s="21" t="s">
        <v>341</v>
      </c>
      <c r="C14" s="21" t="s">
        <v>342</v>
      </c>
      <c r="D14" s="21" t="s">
        <v>343</v>
      </c>
      <c r="E14" s="34" t="s">
        <v>344</v>
      </c>
      <c r="F14" s="21" t="s">
        <v>345</v>
      </c>
      <c r="G14" s="34" t="s">
        <v>378</v>
      </c>
      <c r="H14" s="21" t="s">
        <v>347</v>
      </c>
      <c r="I14" s="21" t="s">
        <v>348</v>
      </c>
      <c r="J14" s="34" t="s">
        <v>349</v>
      </c>
    </row>
    <row r="15" ht="18.75" customHeight="1" spans="1:10">
      <c r="A15" s="205" t="s">
        <v>328</v>
      </c>
      <c r="B15" s="21" t="s">
        <v>350</v>
      </c>
      <c r="C15" s="21" t="s">
        <v>342</v>
      </c>
      <c r="D15" s="21" t="s">
        <v>351</v>
      </c>
      <c r="E15" s="34" t="s">
        <v>352</v>
      </c>
      <c r="F15" s="21" t="s">
        <v>345</v>
      </c>
      <c r="G15" s="34" t="s">
        <v>354</v>
      </c>
      <c r="H15" s="21" t="s">
        <v>355</v>
      </c>
      <c r="I15" s="21" t="s">
        <v>348</v>
      </c>
      <c r="J15" s="34" t="s">
        <v>356</v>
      </c>
    </row>
    <row r="16" ht="18.75" customHeight="1" spans="1:10">
      <c r="A16" s="205" t="s">
        <v>328</v>
      </c>
      <c r="B16" s="21" t="s">
        <v>350</v>
      </c>
      <c r="C16" s="21" t="s">
        <v>342</v>
      </c>
      <c r="D16" s="21" t="s">
        <v>357</v>
      </c>
      <c r="E16" s="34" t="s">
        <v>358</v>
      </c>
      <c r="F16" s="21" t="s">
        <v>353</v>
      </c>
      <c r="G16" s="34" t="s">
        <v>359</v>
      </c>
      <c r="H16" s="21" t="s">
        <v>359</v>
      </c>
      <c r="I16" s="21" t="s">
        <v>371</v>
      </c>
      <c r="J16" s="34" t="s">
        <v>360</v>
      </c>
    </row>
    <row r="17" ht="18.75" customHeight="1" spans="1:10">
      <c r="A17" s="205" t="s">
        <v>328</v>
      </c>
      <c r="B17" s="21" t="s">
        <v>350</v>
      </c>
      <c r="C17" s="21" t="s">
        <v>342</v>
      </c>
      <c r="D17" s="21" t="s">
        <v>361</v>
      </c>
      <c r="E17" s="34" t="s">
        <v>362</v>
      </c>
      <c r="F17" s="21" t="s">
        <v>363</v>
      </c>
      <c r="G17" s="34" t="s">
        <v>364</v>
      </c>
      <c r="H17" s="21" t="s">
        <v>365</v>
      </c>
      <c r="I17" s="21" t="s">
        <v>348</v>
      </c>
      <c r="J17" s="34" t="s">
        <v>366</v>
      </c>
    </row>
    <row r="18" ht="18.75" customHeight="1" spans="1:10">
      <c r="A18" s="205" t="s">
        <v>328</v>
      </c>
      <c r="B18" s="21" t="s">
        <v>350</v>
      </c>
      <c r="C18" s="21" t="s">
        <v>367</v>
      </c>
      <c r="D18" s="21" t="s">
        <v>368</v>
      </c>
      <c r="E18" s="34" t="s">
        <v>369</v>
      </c>
      <c r="F18" s="21" t="s">
        <v>353</v>
      </c>
      <c r="G18" s="34" t="s">
        <v>370</v>
      </c>
      <c r="H18" s="21" t="s">
        <v>370</v>
      </c>
      <c r="I18" s="21" t="s">
        <v>371</v>
      </c>
      <c r="J18" s="34" t="s">
        <v>372</v>
      </c>
    </row>
    <row r="19" ht="18.75" customHeight="1" spans="1:10">
      <c r="A19" s="205" t="s">
        <v>328</v>
      </c>
      <c r="B19" s="21" t="s">
        <v>350</v>
      </c>
      <c r="C19" s="21" t="s">
        <v>373</v>
      </c>
      <c r="D19" s="21" t="s">
        <v>374</v>
      </c>
      <c r="E19" s="34" t="s">
        <v>375</v>
      </c>
      <c r="F19" s="21" t="s">
        <v>345</v>
      </c>
      <c r="G19" s="34" t="s">
        <v>376</v>
      </c>
      <c r="H19" s="21" t="s">
        <v>355</v>
      </c>
      <c r="I19" s="21" t="s">
        <v>348</v>
      </c>
      <c r="J19" s="34" t="s">
        <v>377</v>
      </c>
    </row>
    <row r="20" ht="18.75" customHeight="1" spans="1:10">
      <c r="A20" s="205" t="s">
        <v>304</v>
      </c>
      <c r="B20" s="21" t="s">
        <v>379</v>
      </c>
      <c r="C20" s="21" t="s">
        <v>342</v>
      </c>
      <c r="D20" s="21" t="s">
        <v>343</v>
      </c>
      <c r="E20" s="34" t="s">
        <v>380</v>
      </c>
      <c r="F20" s="21" t="s">
        <v>345</v>
      </c>
      <c r="G20" s="34" t="s">
        <v>381</v>
      </c>
      <c r="H20" s="21" t="s">
        <v>382</v>
      </c>
      <c r="I20" s="21" t="s">
        <v>348</v>
      </c>
      <c r="J20" s="34" t="s">
        <v>383</v>
      </c>
    </row>
    <row r="21" ht="18.75" customHeight="1" spans="1:10">
      <c r="A21" s="205" t="s">
        <v>304</v>
      </c>
      <c r="B21" s="21" t="s">
        <v>379</v>
      </c>
      <c r="C21" s="21" t="s">
        <v>342</v>
      </c>
      <c r="D21" s="21" t="s">
        <v>351</v>
      </c>
      <c r="E21" s="34" t="s">
        <v>384</v>
      </c>
      <c r="F21" s="21" t="s">
        <v>353</v>
      </c>
      <c r="G21" s="34" t="s">
        <v>385</v>
      </c>
      <c r="H21" s="21" t="s">
        <v>355</v>
      </c>
      <c r="I21" s="21" t="s">
        <v>348</v>
      </c>
      <c r="J21" s="34" t="s">
        <v>386</v>
      </c>
    </row>
    <row r="22" ht="18.75" customHeight="1" spans="1:10">
      <c r="A22" s="205" t="s">
        <v>304</v>
      </c>
      <c r="B22" s="21" t="s">
        <v>379</v>
      </c>
      <c r="C22" s="21" t="s">
        <v>342</v>
      </c>
      <c r="D22" s="21" t="s">
        <v>357</v>
      </c>
      <c r="E22" s="34" t="s">
        <v>387</v>
      </c>
      <c r="F22" s="21" t="s">
        <v>353</v>
      </c>
      <c r="G22" s="34" t="s">
        <v>388</v>
      </c>
      <c r="H22" s="21" t="s">
        <v>355</v>
      </c>
      <c r="I22" s="21" t="s">
        <v>348</v>
      </c>
      <c r="J22" s="34" t="s">
        <v>389</v>
      </c>
    </row>
    <row r="23" ht="18.75" customHeight="1" spans="1:10">
      <c r="A23" s="205" t="s">
        <v>304</v>
      </c>
      <c r="B23" s="21" t="s">
        <v>379</v>
      </c>
      <c r="C23" s="21" t="s">
        <v>342</v>
      </c>
      <c r="D23" s="21" t="s">
        <v>361</v>
      </c>
      <c r="E23" s="34" t="s">
        <v>362</v>
      </c>
      <c r="F23" s="21" t="s">
        <v>353</v>
      </c>
      <c r="G23" s="34" t="s">
        <v>157</v>
      </c>
      <c r="H23" s="21" t="s">
        <v>365</v>
      </c>
      <c r="I23" s="21" t="s">
        <v>348</v>
      </c>
      <c r="J23" s="34" t="s">
        <v>390</v>
      </c>
    </row>
    <row r="24" ht="18.75" customHeight="1" spans="1:10">
      <c r="A24" s="205" t="s">
        <v>304</v>
      </c>
      <c r="B24" s="21" t="s">
        <v>379</v>
      </c>
      <c r="C24" s="21" t="s">
        <v>367</v>
      </c>
      <c r="D24" s="21" t="s">
        <v>368</v>
      </c>
      <c r="E24" s="34" t="s">
        <v>391</v>
      </c>
      <c r="F24" s="21" t="s">
        <v>353</v>
      </c>
      <c r="G24" s="34" t="s">
        <v>388</v>
      </c>
      <c r="H24" s="21" t="s">
        <v>355</v>
      </c>
      <c r="I24" s="21" t="s">
        <v>348</v>
      </c>
      <c r="J24" s="34" t="s">
        <v>392</v>
      </c>
    </row>
    <row r="25" ht="18.75" customHeight="1" spans="1:10">
      <c r="A25" s="205" t="s">
        <v>304</v>
      </c>
      <c r="B25" s="21" t="s">
        <v>379</v>
      </c>
      <c r="C25" s="21" t="s">
        <v>373</v>
      </c>
      <c r="D25" s="21" t="s">
        <v>374</v>
      </c>
      <c r="E25" s="34" t="s">
        <v>393</v>
      </c>
      <c r="F25" s="21" t="s">
        <v>345</v>
      </c>
      <c r="G25" s="34" t="s">
        <v>376</v>
      </c>
      <c r="H25" s="21" t="s">
        <v>355</v>
      </c>
      <c r="I25" s="21" t="s">
        <v>348</v>
      </c>
      <c r="J25" s="34" t="s">
        <v>394</v>
      </c>
    </row>
    <row r="26" ht="18.75" customHeight="1" spans="1:10">
      <c r="A26" s="205" t="s">
        <v>310</v>
      </c>
      <c r="B26" s="21" t="s">
        <v>395</v>
      </c>
      <c r="C26" s="21" t="s">
        <v>342</v>
      </c>
      <c r="D26" s="21" t="s">
        <v>343</v>
      </c>
      <c r="E26" s="34" t="s">
        <v>396</v>
      </c>
      <c r="F26" s="21" t="s">
        <v>345</v>
      </c>
      <c r="G26" s="34" t="s">
        <v>159</v>
      </c>
      <c r="H26" s="21" t="s">
        <v>397</v>
      </c>
      <c r="I26" s="21" t="s">
        <v>348</v>
      </c>
      <c r="J26" s="34" t="s">
        <v>398</v>
      </c>
    </row>
    <row r="27" ht="18.75" customHeight="1" spans="1:10">
      <c r="A27" s="205" t="s">
        <v>310</v>
      </c>
      <c r="B27" s="21" t="s">
        <v>395</v>
      </c>
      <c r="C27" s="21" t="s">
        <v>342</v>
      </c>
      <c r="D27" s="21" t="s">
        <v>351</v>
      </c>
      <c r="E27" s="34" t="s">
        <v>399</v>
      </c>
      <c r="F27" s="21" t="s">
        <v>345</v>
      </c>
      <c r="G27" s="34" t="s">
        <v>400</v>
      </c>
      <c r="H27" s="21" t="s">
        <v>355</v>
      </c>
      <c r="I27" s="21" t="s">
        <v>348</v>
      </c>
      <c r="J27" s="34" t="s">
        <v>401</v>
      </c>
    </row>
    <row r="28" ht="18.75" customHeight="1" spans="1:10">
      <c r="A28" s="205" t="s">
        <v>310</v>
      </c>
      <c r="B28" s="21" t="s">
        <v>395</v>
      </c>
      <c r="C28" s="21" t="s">
        <v>342</v>
      </c>
      <c r="D28" s="21" t="s">
        <v>357</v>
      </c>
      <c r="E28" s="34" t="s">
        <v>402</v>
      </c>
      <c r="F28" s="21" t="s">
        <v>353</v>
      </c>
      <c r="G28" s="34" t="s">
        <v>359</v>
      </c>
      <c r="H28" s="21" t="s">
        <v>359</v>
      </c>
      <c r="I28" s="21" t="s">
        <v>371</v>
      </c>
      <c r="J28" s="34" t="s">
        <v>403</v>
      </c>
    </row>
    <row r="29" ht="18.75" customHeight="1" spans="1:10">
      <c r="A29" s="205" t="s">
        <v>310</v>
      </c>
      <c r="B29" s="21" t="s">
        <v>395</v>
      </c>
      <c r="C29" s="21" t="s">
        <v>342</v>
      </c>
      <c r="D29" s="21" t="s">
        <v>361</v>
      </c>
      <c r="E29" s="34" t="s">
        <v>362</v>
      </c>
      <c r="F29" s="21" t="s">
        <v>363</v>
      </c>
      <c r="G29" s="34" t="s">
        <v>404</v>
      </c>
      <c r="H29" s="21" t="s">
        <v>405</v>
      </c>
      <c r="I29" s="21" t="s">
        <v>348</v>
      </c>
      <c r="J29" s="34" t="s">
        <v>406</v>
      </c>
    </row>
    <row r="30" ht="18.75" customHeight="1" spans="1:10">
      <c r="A30" s="205" t="s">
        <v>310</v>
      </c>
      <c r="B30" s="21" t="s">
        <v>395</v>
      </c>
      <c r="C30" s="21" t="s">
        <v>367</v>
      </c>
      <c r="D30" s="21" t="s">
        <v>368</v>
      </c>
      <c r="E30" s="34" t="s">
        <v>407</v>
      </c>
      <c r="F30" s="21" t="s">
        <v>353</v>
      </c>
      <c r="G30" s="34" t="s">
        <v>388</v>
      </c>
      <c r="H30" s="21" t="s">
        <v>355</v>
      </c>
      <c r="I30" s="21" t="s">
        <v>371</v>
      </c>
      <c r="J30" s="34" t="s">
        <v>408</v>
      </c>
    </row>
    <row r="31" ht="18.75" customHeight="1" spans="1:10">
      <c r="A31" s="205" t="s">
        <v>310</v>
      </c>
      <c r="B31" s="21" t="s">
        <v>395</v>
      </c>
      <c r="C31" s="21" t="s">
        <v>373</v>
      </c>
      <c r="D31" s="21" t="s">
        <v>374</v>
      </c>
      <c r="E31" s="34" t="s">
        <v>409</v>
      </c>
      <c r="F31" s="21" t="s">
        <v>353</v>
      </c>
      <c r="G31" s="34" t="s">
        <v>388</v>
      </c>
      <c r="H31" s="21" t="s">
        <v>355</v>
      </c>
      <c r="I31" s="21" t="s">
        <v>348</v>
      </c>
      <c r="J31" s="34" t="s">
        <v>410</v>
      </c>
    </row>
    <row r="32" ht="18.75" customHeight="1" spans="1:10">
      <c r="A32" s="205" t="s">
        <v>326</v>
      </c>
      <c r="B32" s="21" t="s">
        <v>411</v>
      </c>
      <c r="C32" s="21" t="s">
        <v>342</v>
      </c>
      <c r="D32" s="21" t="s">
        <v>343</v>
      </c>
      <c r="E32" s="34" t="s">
        <v>412</v>
      </c>
      <c r="F32" s="21" t="s">
        <v>353</v>
      </c>
      <c r="G32" s="34" t="s">
        <v>413</v>
      </c>
      <c r="H32" s="21" t="s">
        <v>414</v>
      </c>
      <c r="I32" s="21" t="s">
        <v>348</v>
      </c>
      <c r="J32" s="34" t="s">
        <v>415</v>
      </c>
    </row>
    <row r="33" ht="18.75" customHeight="1" spans="1:10">
      <c r="A33" s="205" t="s">
        <v>326</v>
      </c>
      <c r="B33" s="21" t="s">
        <v>411</v>
      </c>
      <c r="C33" s="21" t="s">
        <v>342</v>
      </c>
      <c r="D33" s="21" t="s">
        <v>351</v>
      </c>
      <c r="E33" s="34" t="s">
        <v>416</v>
      </c>
      <c r="F33" s="21" t="s">
        <v>353</v>
      </c>
      <c r="G33" s="34" t="s">
        <v>388</v>
      </c>
      <c r="H33" s="21" t="s">
        <v>355</v>
      </c>
      <c r="I33" s="21" t="s">
        <v>348</v>
      </c>
      <c r="J33" s="34" t="s">
        <v>417</v>
      </c>
    </row>
    <row r="34" ht="18.75" customHeight="1" spans="1:10">
      <c r="A34" s="205" t="s">
        <v>326</v>
      </c>
      <c r="B34" s="21" t="s">
        <v>411</v>
      </c>
      <c r="C34" s="21" t="s">
        <v>342</v>
      </c>
      <c r="D34" s="21" t="s">
        <v>357</v>
      </c>
      <c r="E34" s="34" t="s">
        <v>418</v>
      </c>
      <c r="F34" s="21" t="s">
        <v>353</v>
      </c>
      <c r="G34" s="34" t="s">
        <v>378</v>
      </c>
      <c r="H34" s="21" t="s">
        <v>419</v>
      </c>
      <c r="I34" s="21" t="s">
        <v>348</v>
      </c>
      <c r="J34" s="34" t="s">
        <v>420</v>
      </c>
    </row>
    <row r="35" ht="18.75" customHeight="1" spans="1:10">
      <c r="A35" s="205" t="s">
        <v>326</v>
      </c>
      <c r="B35" s="21" t="s">
        <v>411</v>
      </c>
      <c r="C35" s="21" t="s">
        <v>342</v>
      </c>
      <c r="D35" s="21" t="s">
        <v>361</v>
      </c>
      <c r="E35" s="34" t="s">
        <v>421</v>
      </c>
      <c r="F35" s="21" t="s">
        <v>353</v>
      </c>
      <c r="G35" s="34" t="s">
        <v>422</v>
      </c>
      <c r="H35" s="21" t="s">
        <v>365</v>
      </c>
      <c r="I35" s="21" t="s">
        <v>348</v>
      </c>
      <c r="J35" s="34" t="s">
        <v>423</v>
      </c>
    </row>
    <row r="36" ht="18.75" customHeight="1" spans="1:10">
      <c r="A36" s="205" t="s">
        <v>326</v>
      </c>
      <c r="B36" s="21" t="s">
        <v>411</v>
      </c>
      <c r="C36" s="21" t="s">
        <v>367</v>
      </c>
      <c r="D36" s="21" t="s">
        <v>424</v>
      </c>
      <c r="E36" s="34" t="s">
        <v>425</v>
      </c>
      <c r="F36" s="21" t="s">
        <v>353</v>
      </c>
      <c r="G36" s="34" t="s">
        <v>422</v>
      </c>
      <c r="H36" s="21" t="s">
        <v>365</v>
      </c>
      <c r="I36" s="21" t="s">
        <v>348</v>
      </c>
      <c r="J36" s="34" t="s">
        <v>426</v>
      </c>
    </row>
    <row r="37" ht="18.75" customHeight="1" spans="1:10">
      <c r="A37" s="205" t="s">
        <v>326</v>
      </c>
      <c r="B37" s="21" t="s">
        <v>411</v>
      </c>
      <c r="C37" s="21" t="s">
        <v>367</v>
      </c>
      <c r="D37" s="21" t="s">
        <v>368</v>
      </c>
      <c r="E37" s="34" t="s">
        <v>427</v>
      </c>
      <c r="F37" s="21" t="s">
        <v>345</v>
      </c>
      <c r="G37" s="34" t="s">
        <v>400</v>
      </c>
      <c r="H37" s="21" t="s">
        <v>355</v>
      </c>
      <c r="I37" s="21" t="s">
        <v>348</v>
      </c>
      <c r="J37" s="34" t="s">
        <v>428</v>
      </c>
    </row>
    <row r="38" ht="18.75" customHeight="1" spans="1:10">
      <c r="A38" s="205" t="s">
        <v>326</v>
      </c>
      <c r="B38" s="21" t="s">
        <v>411</v>
      </c>
      <c r="C38" s="21" t="s">
        <v>373</v>
      </c>
      <c r="D38" s="21" t="s">
        <v>374</v>
      </c>
      <c r="E38" s="34" t="s">
        <v>409</v>
      </c>
      <c r="F38" s="21" t="s">
        <v>345</v>
      </c>
      <c r="G38" s="34" t="s">
        <v>400</v>
      </c>
      <c r="H38" s="21" t="s">
        <v>355</v>
      </c>
      <c r="I38" s="21" t="s">
        <v>348</v>
      </c>
      <c r="J38" s="34" t="s">
        <v>429</v>
      </c>
    </row>
    <row r="39" ht="18.75" customHeight="1" spans="1:10">
      <c r="A39" s="205" t="s">
        <v>300</v>
      </c>
      <c r="B39" s="21" t="s">
        <v>430</v>
      </c>
      <c r="C39" s="21" t="s">
        <v>342</v>
      </c>
      <c r="D39" s="21" t="s">
        <v>343</v>
      </c>
      <c r="E39" s="34" t="s">
        <v>431</v>
      </c>
      <c r="F39" s="21" t="s">
        <v>353</v>
      </c>
      <c r="G39" s="34" t="s">
        <v>432</v>
      </c>
      <c r="H39" s="21" t="s">
        <v>365</v>
      </c>
      <c r="I39" s="21" t="s">
        <v>348</v>
      </c>
      <c r="J39" s="34" t="s">
        <v>433</v>
      </c>
    </row>
    <row r="40" ht="18.75" customHeight="1" spans="1:10">
      <c r="A40" s="205" t="s">
        <v>300</v>
      </c>
      <c r="B40" s="21" t="s">
        <v>430</v>
      </c>
      <c r="C40" s="21" t="s">
        <v>342</v>
      </c>
      <c r="D40" s="21" t="s">
        <v>351</v>
      </c>
      <c r="E40" s="34" t="s">
        <v>434</v>
      </c>
      <c r="F40" s="21" t="s">
        <v>353</v>
      </c>
      <c r="G40" s="34" t="s">
        <v>388</v>
      </c>
      <c r="H40" s="21" t="s">
        <v>355</v>
      </c>
      <c r="I40" s="21" t="s">
        <v>348</v>
      </c>
      <c r="J40" s="34" t="s">
        <v>435</v>
      </c>
    </row>
    <row r="41" ht="18.75" customHeight="1" spans="1:10">
      <c r="A41" s="205" t="s">
        <v>300</v>
      </c>
      <c r="B41" s="21" t="s">
        <v>430</v>
      </c>
      <c r="C41" s="21" t="s">
        <v>342</v>
      </c>
      <c r="D41" s="21" t="s">
        <v>357</v>
      </c>
      <c r="E41" s="34" t="s">
        <v>436</v>
      </c>
      <c r="F41" s="21" t="s">
        <v>353</v>
      </c>
      <c r="G41" s="34" t="s">
        <v>388</v>
      </c>
      <c r="H41" s="21" t="s">
        <v>355</v>
      </c>
      <c r="I41" s="21" t="s">
        <v>348</v>
      </c>
      <c r="J41" s="34" t="s">
        <v>437</v>
      </c>
    </row>
    <row r="42" ht="18.75" customHeight="1" spans="1:10">
      <c r="A42" s="205" t="s">
        <v>300</v>
      </c>
      <c r="B42" s="21" t="s">
        <v>430</v>
      </c>
      <c r="C42" s="21" t="s">
        <v>342</v>
      </c>
      <c r="D42" s="21" t="s">
        <v>361</v>
      </c>
      <c r="E42" s="34" t="s">
        <v>362</v>
      </c>
      <c r="F42" s="21" t="s">
        <v>363</v>
      </c>
      <c r="G42" s="34" t="s">
        <v>432</v>
      </c>
      <c r="H42" s="21" t="s">
        <v>365</v>
      </c>
      <c r="I42" s="21" t="s">
        <v>348</v>
      </c>
      <c r="J42" s="34" t="s">
        <v>438</v>
      </c>
    </row>
    <row r="43" ht="18.75" customHeight="1" spans="1:10">
      <c r="A43" s="205" t="s">
        <v>300</v>
      </c>
      <c r="B43" s="21" t="s">
        <v>430</v>
      </c>
      <c r="C43" s="21" t="s">
        <v>367</v>
      </c>
      <c r="D43" s="21" t="s">
        <v>368</v>
      </c>
      <c r="E43" s="34" t="s">
        <v>439</v>
      </c>
      <c r="F43" s="21" t="s">
        <v>353</v>
      </c>
      <c r="G43" s="34" t="s">
        <v>440</v>
      </c>
      <c r="H43" s="21" t="s">
        <v>440</v>
      </c>
      <c r="I43" s="21" t="s">
        <v>371</v>
      </c>
      <c r="J43" s="34" t="s">
        <v>441</v>
      </c>
    </row>
    <row r="44" ht="18.75" customHeight="1" spans="1:10">
      <c r="A44" s="205" t="s">
        <v>300</v>
      </c>
      <c r="B44" s="21" t="s">
        <v>430</v>
      </c>
      <c r="C44" s="21" t="s">
        <v>373</v>
      </c>
      <c r="D44" s="21" t="s">
        <v>374</v>
      </c>
      <c r="E44" s="34" t="s">
        <v>442</v>
      </c>
      <c r="F44" s="21" t="s">
        <v>353</v>
      </c>
      <c r="G44" s="34" t="s">
        <v>376</v>
      </c>
      <c r="H44" s="21" t="s">
        <v>355</v>
      </c>
      <c r="I44" s="21" t="s">
        <v>371</v>
      </c>
      <c r="J44" s="34" t="s">
        <v>443</v>
      </c>
    </row>
    <row r="45" ht="18.75" customHeight="1" spans="1:10">
      <c r="A45" s="205" t="s">
        <v>292</v>
      </c>
      <c r="B45" s="21" t="s">
        <v>444</v>
      </c>
      <c r="C45" s="21" t="s">
        <v>342</v>
      </c>
      <c r="D45" s="21" t="s">
        <v>343</v>
      </c>
      <c r="E45" s="34" t="s">
        <v>445</v>
      </c>
      <c r="F45" s="21" t="s">
        <v>345</v>
      </c>
      <c r="G45" s="34" t="s">
        <v>400</v>
      </c>
      <c r="H45" s="21" t="s">
        <v>355</v>
      </c>
      <c r="I45" s="21" t="s">
        <v>348</v>
      </c>
      <c r="J45" s="34" t="s">
        <v>446</v>
      </c>
    </row>
    <row r="46" ht="18.75" customHeight="1" spans="1:10">
      <c r="A46" s="205" t="s">
        <v>292</v>
      </c>
      <c r="B46" s="21" t="s">
        <v>444</v>
      </c>
      <c r="C46" s="21" t="s">
        <v>342</v>
      </c>
      <c r="D46" s="21" t="s">
        <v>351</v>
      </c>
      <c r="E46" s="34" t="s">
        <v>447</v>
      </c>
      <c r="F46" s="21" t="s">
        <v>345</v>
      </c>
      <c r="G46" s="34" t="s">
        <v>400</v>
      </c>
      <c r="H46" s="21" t="s">
        <v>355</v>
      </c>
      <c r="I46" s="21" t="s">
        <v>348</v>
      </c>
      <c r="J46" s="34" t="s">
        <v>448</v>
      </c>
    </row>
    <row r="47" ht="18.75" customHeight="1" spans="1:10">
      <c r="A47" s="205" t="s">
        <v>292</v>
      </c>
      <c r="B47" s="21" t="s">
        <v>444</v>
      </c>
      <c r="C47" s="21" t="s">
        <v>342</v>
      </c>
      <c r="D47" s="21" t="s">
        <v>357</v>
      </c>
      <c r="E47" s="34" t="s">
        <v>449</v>
      </c>
      <c r="F47" s="21" t="s">
        <v>353</v>
      </c>
      <c r="G47" s="34" t="s">
        <v>388</v>
      </c>
      <c r="H47" s="21" t="s">
        <v>355</v>
      </c>
      <c r="I47" s="21" t="s">
        <v>348</v>
      </c>
      <c r="J47" s="34" t="s">
        <v>450</v>
      </c>
    </row>
    <row r="48" ht="18.75" customHeight="1" spans="1:10">
      <c r="A48" s="205" t="s">
        <v>292</v>
      </c>
      <c r="B48" s="21" t="s">
        <v>444</v>
      </c>
      <c r="C48" s="21" t="s">
        <v>342</v>
      </c>
      <c r="D48" s="21" t="s">
        <v>361</v>
      </c>
      <c r="E48" s="34" t="s">
        <v>362</v>
      </c>
      <c r="F48" s="21" t="s">
        <v>363</v>
      </c>
      <c r="G48" s="34" t="s">
        <v>451</v>
      </c>
      <c r="H48" s="21" t="s">
        <v>365</v>
      </c>
      <c r="I48" s="21" t="s">
        <v>348</v>
      </c>
      <c r="J48" s="34" t="s">
        <v>452</v>
      </c>
    </row>
    <row r="49" ht="18.75" customHeight="1" spans="1:10">
      <c r="A49" s="205" t="s">
        <v>292</v>
      </c>
      <c r="B49" s="21" t="s">
        <v>444</v>
      </c>
      <c r="C49" s="21" t="s">
        <v>367</v>
      </c>
      <c r="D49" s="21" t="s">
        <v>424</v>
      </c>
      <c r="E49" s="34" t="s">
        <v>453</v>
      </c>
      <c r="F49" s="21" t="s">
        <v>345</v>
      </c>
      <c r="G49" s="34" t="s">
        <v>400</v>
      </c>
      <c r="H49" s="21" t="s">
        <v>355</v>
      </c>
      <c r="I49" s="21" t="s">
        <v>348</v>
      </c>
      <c r="J49" s="34" t="s">
        <v>454</v>
      </c>
    </row>
    <row r="50" ht="18.75" customHeight="1" spans="1:10">
      <c r="A50" s="205" t="s">
        <v>292</v>
      </c>
      <c r="B50" s="21" t="s">
        <v>444</v>
      </c>
      <c r="C50" s="21" t="s">
        <v>373</v>
      </c>
      <c r="D50" s="21" t="s">
        <v>374</v>
      </c>
      <c r="E50" s="34" t="s">
        <v>455</v>
      </c>
      <c r="F50" s="21" t="s">
        <v>353</v>
      </c>
      <c r="G50" s="34" t="s">
        <v>456</v>
      </c>
      <c r="H50" s="21" t="s">
        <v>355</v>
      </c>
      <c r="I50" s="21" t="s">
        <v>348</v>
      </c>
      <c r="J50" s="34" t="s">
        <v>457</v>
      </c>
    </row>
    <row r="51" ht="18.75" customHeight="1" spans="1:10">
      <c r="A51" s="205" t="s">
        <v>318</v>
      </c>
      <c r="B51" s="21" t="s">
        <v>458</v>
      </c>
      <c r="C51" s="21" t="s">
        <v>342</v>
      </c>
      <c r="D51" s="21" t="s">
        <v>343</v>
      </c>
      <c r="E51" s="34" t="s">
        <v>459</v>
      </c>
      <c r="F51" s="21" t="s">
        <v>353</v>
      </c>
      <c r="G51" s="34" t="s">
        <v>460</v>
      </c>
      <c r="H51" s="21" t="s">
        <v>461</v>
      </c>
      <c r="I51" s="21" t="s">
        <v>348</v>
      </c>
      <c r="J51" s="34" t="s">
        <v>462</v>
      </c>
    </row>
    <row r="52" ht="18.75" customHeight="1" spans="1:10">
      <c r="A52" s="205" t="s">
        <v>318</v>
      </c>
      <c r="B52" s="21" t="s">
        <v>458</v>
      </c>
      <c r="C52" s="21" t="s">
        <v>342</v>
      </c>
      <c r="D52" s="21" t="s">
        <v>357</v>
      </c>
      <c r="E52" s="34" t="s">
        <v>463</v>
      </c>
      <c r="F52" s="21" t="s">
        <v>353</v>
      </c>
      <c r="G52" s="34" t="s">
        <v>359</v>
      </c>
      <c r="H52" s="21" t="s">
        <v>359</v>
      </c>
      <c r="I52" s="21" t="s">
        <v>371</v>
      </c>
      <c r="J52" s="34" t="s">
        <v>464</v>
      </c>
    </row>
    <row r="53" ht="18.75" customHeight="1" spans="1:10">
      <c r="A53" s="205" t="s">
        <v>318</v>
      </c>
      <c r="B53" s="21" t="s">
        <v>458</v>
      </c>
      <c r="C53" s="21" t="s">
        <v>342</v>
      </c>
      <c r="D53" s="21" t="s">
        <v>361</v>
      </c>
      <c r="E53" s="34" t="s">
        <v>362</v>
      </c>
      <c r="F53" s="21" t="s">
        <v>353</v>
      </c>
      <c r="G53" s="34" t="s">
        <v>465</v>
      </c>
      <c r="H53" s="21" t="s">
        <v>365</v>
      </c>
      <c r="I53" s="21" t="s">
        <v>348</v>
      </c>
      <c r="J53" s="34" t="s">
        <v>466</v>
      </c>
    </row>
    <row r="54" ht="18.75" customHeight="1" spans="1:10">
      <c r="A54" s="205" t="s">
        <v>318</v>
      </c>
      <c r="B54" s="21" t="s">
        <v>458</v>
      </c>
      <c r="C54" s="21" t="s">
        <v>367</v>
      </c>
      <c r="D54" s="21" t="s">
        <v>368</v>
      </c>
      <c r="E54" s="34" t="s">
        <v>467</v>
      </c>
      <c r="F54" s="21" t="s">
        <v>353</v>
      </c>
      <c r="G54" s="34" t="s">
        <v>370</v>
      </c>
      <c r="H54" s="21" t="s">
        <v>370</v>
      </c>
      <c r="I54" s="21" t="s">
        <v>371</v>
      </c>
      <c r="J54" s="34" t="s">
        <v>468</v>
      </c>
    </row>
    <row r="55" ht="18.75" customHeight="1" spans="1:10">
      <c r="A55" s="205" t="s">
        <v>318</v>
      </c>
      <c r="B55" s="21" t="s">
        <v>458</v>
      </c>
      <c r="C55" s="21" t="s">
        <v>373</v>
      </c>
      <c r="D55" s="21" t="s">
        <v>374</v>
      </c>
      <c r="E55" s="34" t="s">
        <v>442</v>
      </c>
      <c r="F55" s="21" t="s">
        <v>353</v>
      </c>
      <c r="G55" s="34" t="s">
        <v>388</v>
      </c>
      <c r="H55" s="21" t="s">
        <v>355</v>
      </c>
      <c r="I55" s="21" t="s">
        <v>348</v>
      </c>
      <c r="J55" s="34" t="s">
        <v>469</v>
      </c>
    </row>
    <row r="56" ht="18.75" customHeight="1" spans="1:10">
      <c r="A56" s="205" t="s">
        <v>312</v>
      </c>
      <c r="B56" s="21" t="s">
        <v>470</v>
      </c>
      <c r="C56" s="21" t="s">
        <v>342</v>
      </c>
      <c r="D56" s="21" t="s">
        <v>343</v>
      </c>
      <c r="E56" s="34" t="s">
        <v>471</v>
      </c>
      <c r="F56" s="21" t="s">
        <v>345</v>
      </c>
      <c r="G56" s="34" t="s">
        <v>472</v>
      </c>
      <c r="H56" s="21" t="s">
        <v>473</v>
      </c>
      <c r="I56" s="21" t="s">
        <v>348</v>
      </c>
      <c r="J56" s="34" t="s">
        <v>474</v>
      </c>
    </row>
    <row r="57" ht="18.75" customHeight="1" spans="1:10">
      <c r="A57" s="205" t="s">
        <v>312</v>
      </c>
      <c r="B57" s="21" t="s">
        <v>470</v>
      </c>
      <c r="C57" s="21" t="s">
        <v>342</v>
      </c>
      <c r="D57" s="21" t="s">
        <v>351</v>
      </c>
      <c r="E57" s="34" t="s">
        <v>475</v>
      </c>
      <c r="F57" s="21" t="s">
        <v>353</v>
      </c>
      <c r="G57" s="34" t="s">
        <v>388</v>
      </c>
      <c r="H57" s="21" t="s">
        <v>355</v>
      </c>
      <c r="I57" s="21" t="s">
        <v>348</v>
      </c>
      <c r="J57" s="34" t="s">
        <v>476</v>
      </c>
    </row>
    <row r="58" ht="18.75" customHeight="1" spans="1:10">
      <c r="A58" s="205" t="s">
        <v>312</v>
      </c>
      <c r="B58" s="21" t="s">
        <v>470</v>
      </c>
      <c r="C58" s="21" t="s">
        <v>342</v>
      </c>
      <c r="D58" s="21" t="s">
        <v>357</v>
      </c>
      <c r="E58" s="34" t="s">
        <v>477</v>
      </c>
      <c r="F58" s="21" t="s">
        <v>353</v>
      </c>
      <c r="G58" s="34" t="s">
        <v>388</v>
      </c>
      <c r="H58" s="21" t="s">
        <v>355</v>
      </c>
      <c r="I58" s="21" t="s">
        <v>348</v>
      </c>
      <c r="J58" s="34" t="s">
        <v>478</v>
      </c>
    </row>
    <row r="59" ht="18.75" customHeight="1" spans="1:10">
      <c r="A59" s="205" t="s">
        <v>312</v>
      </c>
      <c r="B59" s="21" t="s">
        <v>470</v>
      </c>
      <c r="C59" s="21" t="s">
        <v>342</v>
      </c>
      <c r="D59" s="21" t="s">
        <v>361</v>
      </c>
      <c r="E59" s="34" t="s">
        <v>362</v>
      </c>
      <c r="F59" s="21" t="s">
        <v>363</v>
      </c>
      <c r="G59" s="34" t="s">
        <v>479</v>
      </c>
      <c r="H59" s="21" t="s">
        <v>365</v>
      </c>
      <c r="I59" s="21" t="s">
        <v>348</v>
      </c>
      <c r="J59" s="34" t="s">
        <v>480</v>
      </c>
    </row>
    <row r="60" ht="18.75" customHeight="1" spans="1:10">
      <c r="A60" s="205" t="s">
        <v>312</v>
      </c>
      <c r="B60" s="21" t="s">
        <v>470</v>
      </c>
      <c r="C60" s="21" t="s">
        <v>367</v>
      </c>
      <c r="D60" s="21" t="s">
        <v>368</v>
      </c>
      <c r="E60" s="34" t="s">
        <v>481</v>
      </c>
      <c r="F60" s="21" t="s">
        <v>345</v>
      </c>
      <c r="G60" s="34" t="s">
        <v>376</v>
      </c>
      <c r="H60" s="21" t="s">
        <v>355</v>
      </c>
      <c r="I60" s="21" t="s">
        <v>348</v>
      </c>
      <c r="J60" s="34" t="s">
        <v>482</v>
      </c>
    </row>
    <row r="61" ht="18.75" customHeight="1" spans="1:10">
      <c r="A61" s="205" t="s">
        <v>312</v>
      </c>
      <c r="B61" s="21" t="s">
        <v>470</v>
      </c>
      <c r="C61" s="21" t="s">
        <v>367</v>
      </c>
      <c r="D61" s="21" t="s">
        <v>483</v>
      </c>
      <c r="E61" s="34" t="s">
        <v>484</v>
      </c>
      <c r="F61" s="21" t="s">
        <v>353</v>
      </c>
      <c r="G61" s="34" t="s">
        <v>485</v>
      </c>
      <c r="H61" s="21" t="s">
        <v>485</v>
      </c>
      <c r="I61" s="21" t="s">
        <v>371</v>
      </c>
      <c r="J61" s="34" t="s">
        <v>486</v>
      </c>
    </row>
    <row r="62" ht="18.75" customHeight="1" spans="1:10">
      <c r="A62" s="205" t="s">
        <v>312</v>
      </c>
      <c r="B62" s="21" t="s">
        <v>470</v>
      </c>
      <c r="C62" s="21" t="s">
        <v>373</v>
      </c>
      <c r="D62" s="21" t="s">
        <v>374</v>
      </c>
      <c r="E62" s="34" t="s">
        <v>393</v>
      </c>
      <c r="F62" s="21" t="s">
        <v>345</v>
      </c>
      <c r="G62" s="34" t="s">
        <v>376</v>
      </c>
      <c r="H62" s="21" t="s">
        <v>355</v>
      </c>
      <c r="I62" s="21" t="s">
        <v>348</v>
      </c>
      <c r="J62" s="34" t="s">
        <v>487</v>
      </c>
    </row>
    <row r="63" ht="18.75" customHeight="1" spans="1:10">
      <c r="A63" s="205" t="s">
        <v>297</v>
      </c>
      <c r="B63" s="21" t="s">
        <v>297</v>
      </c>
      <c r="C63" s="21" t="s">
        <v>342</v>
      </c>
      <c r="D63" s="21" t="s">
        <v>343</v>
      </c>
      <c r="E63" s="34" t="s">
        <v>488</v>
      </c>
      <c r="F63" s="21" t="s">
        <v>353</v>
      </c>
      <c r="G63" s="34" t="s">
        <v>489</v>
      </c>
      <c r="H63" s="21" t="s">
        <v>490</v>
      </c>
      <c r="I63" s="21" t="s">
        <v>348</v>
      </c>
      <c r="J63" s="34" t="s">
        <v>491</v>
      </c>
    </row>
    <row r="64" ht="18.75" customHeight="1" spans="1:10">
      <c r="A64" s="205" t="s">
        <v>297</v>
      </c>
      <c r="B64" s="21" t="s">
        <v>297</v>
      </c>
      <c r="C64" s="21" t="s">
        <v>342</v>
      </c>
      <c r="D64" s="21" t="s">
        <v>357</v>
      </c>
      <c r="E64" s="34" t="s">
        <v>492</v>
      </c>
      <c r="F64" s="21" t="s">
        <v>353</v>
      </c>
      <c r="G64" s="34" t="s">
        <v>359</v>
      </c>
      <c r="H64" s="21" t="s">
        <v>359</v>
      </c>
      <c r="I64" s="21" t="s">
        <v>371</v>
      </c>
      <c r="J64" s="34" t="s">
        <v>493</v>
      </c>
    </row>
    <row r="65" ht="18.75" customHeight="1" spans="1:10">
      <c r="A65" s="205" t="s">
        <v>297</v>
      </c>
      <c r="B65" s="21" t="s">
        <v>297</v>
      </c>
      <c r="C65" s="21" t="s">
        <v>342</v>
      </c>
      <c r="D65" s="21" t="s">
        <v>361</v>
      </c>
      <c r="E65" s="34" t="s">
        <v>421</v>
      </c>
      <c r="F65" s="21" t="s">
        <v>353</v>
      </c>
      <c r="G65" s="34" t="s">
        <v>494</v>
      </c>
      <c r="H65" s="21" t="s">
        <v>405</v>
      </c>
      <c r="I65" s="21" t="s">
        <v>348</v>
      </c>
      <c r="J65" s="34" t="s">
        <v>495</v>
      </c>
    </row>
    <row r="66" ht="18.75" customHeight="1" spans="1:10">
      <c r="A66" s="205" t="s">
        <v>297</v>
      </c>
      <c r="B66" s="21" t="s">
        <v>297</v>
      </c>
      <c r="C66" s="21" t="s">
        <v>367</v>
      </c>
      <c r="D66" s="21" t="s">
        <v>368</v>
      </c>
      <c r="E66" s="34" t="s">
        <v>496</v>
      </c>
      <c r="F66" s="21" t="s">
        <v>353</v>
      </c>
      <c r="G66" s="34" t="s">
        <v>497</v>
      </c>
      <c r="H66" s="21" t="s">
        <v>497</v>
      </c>
      <c r="I66" s="21" t="s">
        <v>371</v>
      </c>
      <c r="J66" s="34" t="s">
        <v>498</v>
      </c>
    </row>
    <row r="67" ht="18.75" customHeight="1" spans="1:10">
      <c r="A67" s="205" t="s">
        <v>297</v>
      </c>
      <c r="B67" s="21" t="s">
        <v>297</v>
      </c>
      <c r="C67" s="21" t="s">
        <v>373</v>
      </c>
      <c r="D67" s="21" t="s">
        <v>374</v>
      </c>
      <c r="E67" s="34" t="s">
        <v>375</v>
      </c>
      <c r="F67" s="21" t="s">
        <v>345</v>
      </c>
      <c r="G67" s="34" t="s">
        <v>376</v>
      </c>
      <c r="H67" s="21" t="s">
        <v>355</v>
      </c>
      <c r="I67" s="21" t="s">
        <v>348</v>
      </c>
      <c r="J67" s="34" t="s">
        <v>499</v>
      </c>
    </row>
    <row r="68" ht="18.75" customHeight="1" spans="1:10">
      <c r="A68" s="205" t="s">
        <v>307</v>
      </c>
      <c r="B68" s="21" t="s">
        <v>411</v>
      </c>
      <c r="C68" s="21" t="s">
        <v>342</v>
      </c>
      <c r="D68" s="21" t="s">
        <v>343</v>
      </c>
      <c r="E68" s="34" t="s">
        <v>412</v>
      </c>
      <c r="F68" s="21" t="s">
        <v>345</v>
      </c>
      <c r="G68" s="34" t="s">
        <v>413</v>
      </c>
      <c r="H68" s="21" t="s">
        <v>414</v>
      </c>
      <c r="I68" s="21" t="s">
        <v>348</v>
      </c>
      <c r="J68" s="34" t="s">
        <v>415</v>
      </c>
    </row>
    <row r="69" ht="18.75" customHeight="1" spans="1:10">
      <c r="A69" s="205" t="s">
        <v>307</v>
      </c>
      <c r="B69" s="21" t="s">
        <v>411</v>
      </c>
      <c r="C69" s="21" t="s">
        <v>342</v>
      </c>
      <c r="D69" s="21" t="s">
        <v>351</v>
      </c>
      <c r="E69" s="34" t="s">
        <v>416</v>
      </c>
      <c r="F69" s="21" t="s">
        <v>353</v>
      </c>
      <c r="G69" s="34" t="s">
        <v>388</v>
      </c>
      <c r="H69" s="21" t="s">
        <v>355</v>
      </c>
      <c r="I69" s="21" t="s">
        <v>348</v>
      </c>
      <c r="J69" s="34" t="s">
        <v>417</v>
      </c>
    </row>
    <row r="70" ht="18.75" customHeight="1" spans="1:10">
      <c r="A70" s="205" t="s">
        <v>307</v>
      </c>
      <c r="B70" s="21" t="s">
        <v>411</v>
      </c>
      <c r="C70" s="21" t="s">
        <v>342</v>
      </c>
      <c r="D70" s="21" t="s">
        <v>357</v>
      </c>
      <c r="E70" s="34" t="s">
        <v>418</v>
      </c>
      <c r="F70" s="21" t="s">
        <v>353</v>
      </c>
      <c r="G70" s="34" t="s">
        <v>346</v>
      </c>
      <c r="H70" s="21" t="s">
        <v>419</v>
      </c>
      <c r="I70" s="21" t="s">
        <v>348</v>
      </c>
      <c r="J70" s="34" t="s">
        <v>420</v>
      </c>
    </row>
    <row r="71" ht="18.75" customHeight="1" spans="1:10">
      <c r="A71" s="205" t="s">
        <v>307</v>
      </c>
      <c r="B71" s="21" t="s">
        <v>411</v>
      </c>
      <c r="C71" s="21" t="s">
        <v>342</v>
      </c>
      <c r="D71" s="21" t="s">
        <v>361</v>
      </c>
      <c r="E71" s="34" t="s">
        <v>362</v>
      </c>
      <c r="F71" s="21" t="s">
        <v>345</v>
      </c>
      <c r="G71" s="34" t="s">
        <v>500</v>
      </c>
      <c r="H71" s="21" t="s">
        <v>365</v>
      </c>
      <c r="I71" s="21" t="s">
        <v>371</v>
      </c>
      <c r="J71" s="34" t="s">
        <v>423</v>
      </c>
    </row>
    <row r="72" ht="18.75" customHeight="1" spans="1:10">
      <c r="A72" s="205" t="s">
        <v>307</v>
      </c>
      <c r="B72" s="21" t="s">
        <v>411</v>
      </c>
      <c r="C72" s="21" t="s">
        <v>367</v>
      </c>
      <c r="D72" s="21" t="s">
        <v>424</v>
      </c>
      <c r="E72" s="34" t="s">
        <v>425</v>
      </c>
      <c r="F72" s="21" t="s">
        <v>363</v>
      </c>
      <c r="G72" s="34" t="s">
        <v>500</v>
      </c>
      <c r="H72" s="21" t="s">
        <v>365</v>
      </c>
      <c r="I72" s="21" t="s">
        <v>348</v>
      </c>
      <c r="J72" s="34" t="s">
        <v>426</v>
      </c>
    </row>
    <row r="73" ht="18.75" customHeight="1" spans="1:10">
      <c r="A73" s="205" t="s">
        <v>307</v>
      </c>
      <c r="B73" s="21" t="s">
        <v>411</v>
      </c>
      <c r="C73" s="21" t="s">
        <v>367</v>
      </c>
      <c r="D73" s="21" t="s">
        <v>368</v>
      </c>
      <c r="E73" s="34" t="s">
        <v>427</v>
      </c>
      <c r="F73" s="21" t="s">
        <v>345</v>
      </c>
      <c r="G73" s="34" t="s">
        <v>400</v>
      </c>
      <c r="H73" s="21" t="s">
        <v>355</v>
      </c>
      <c r="I73" s="21" t="s">
        <v>371</v>
      </c>
      <c r="J73" s="34" t="s">
        <v>428</v>
      </c>
    </row>
    <row r="74" ht="18.75" customHeight="1" spans="1:10">
      <c r="A74" s="205" t="s">
        <v>307</v>
      </c>
      <c r="B74" s="21" t="s">
        <v>411</v>
      </c>
      <c r="C74" s="21" t="s">
        <v>373</v>
      </c>
      <c r="D74" s="21" t="s">
        <v>374</v>
      </c>
      <c r="E74" s="34" t="s">
        <v>409</v>
      </c>
      <c r="F74" s="21" t="s">
        <v>345</v>
      </c>
      <c r="G74" s="34" t="s">
        <v>376</v>
      </c>
      <c r="H74" s="21" t="s">
        <v>355</v>
      </c>
      <c r="I74" s="21" t="s">
        <v>371</v>
      </c>
      <c r="J74" s="34" t="s">
        <v>429</v>
      </c>
    </row>
    <row r="75" ht="18.75" customHeight="1" spans="1:10">
      <c r="A75" s="205" t="s">
        <v>316</v>
      </c>
      <c r="B75" s="21" t="s">
        <v>501</v>
      </c>
      <c r="C75" s="21" t="s">
        <v>342</v>
      </c>
      <c r="D75" s="21" t="s">
        <v>343</v>
      </c>
      <c r="E75" s="34" t="s">
        <v>502</v>
      </c>
      <c r="F75" s="21" t="s">
        <v>353</v>
      </c>
      <c r="G75" s="34" t="s">
        <v>346</v>
      </c>
      <c r="H75" s="21" t="s">
        <v>490</v>
      </c>
      <c r="I75" s="21" t="s">
        <v>348</v>
      </c>
      <c r="J75" s="34" t="s">
        <v>503</v>
      </c>
    </row>
    <row r="76" ht="18.75" customHeight="1" spans="1:10">
      <c r="A76" s="205" t="s">
        <v>316</v>
      </c>
      <c r="B76" s="21" t="s">
        <v>501</v>
      </c>
      <c r="C76" s="21" t="s">
        <v>342</v>
      </c>
      <c r="D76" s="21" t="s">
        <v>351</v>
      </c>
      <c r="E76" s="34" t="s">
        <v>504</v>
      </c>
      <c r="F76" s="21" t="s">
        <v>353</v>
      </c>
      <c r="G76" s="34" t="s">
        <v>505</v>
      </c>
      <c r="H76" s="21" t="s">
        <v>505</v>
      </c>
      <c r="I76" s="21" t="s">
        <v>371</v>
      </c>
      <c r="J76" s="34" t="s">
        <v>506</v>
      </c>
    </row>
    <row r="77" ht="18.75" customHeight="1" spans="1:10">
      <c r="A77" s="205" t="s">
        <v>316</v>
      </c>
      <c r="B77" s="21" t="s">
        <v>501</v>
      </c>
      <c r="C77" s="21" t="s">
        <v>342</v>
      </c>
      <c r="D77" s="21" t="s">
        <v>357</v>
      </c>
      <c r="E77" s="34" t="s">
        <v>507</v>
      </c>
      <c r="F77" s="21" t="s">
        <v>353</v>
      </c>
      <c r="G77" s="34" t="s">
        <v>359</v>
      </c>
      <c r="H77" s="21" t="s">
        <v>359</v>
      </c>
      <c r="I77" s="21" t="s">
        <v>371</v>
      </c>
      <c r="J77" s="34" t="s">
        <v>508</v>
      </c>
    </row>
    <row r="78" ht="18.75" customHeight="1" spans="1:10">
      <c r="A78" s="205" t="s">
        <v>316</v>
      </c>
      <c r="B78" s="21" t="s">
        <v>501</v>
      </c>
      <c r="C78" s="21" t="s">
        <v>342</v>
      </c>
      <c r="D78" s="21" t="s">
        <v>361</v>
      </c>
      <c r="E78" s="34" t="s">
        <v>362</v>
      </c>
      <c r="F78" s="21" t="s">
        <v>353</v>
      </c>
      <c r="G78" s="34" t="s">
        <v>509</v>
      </c>
      <c r="H78" s="21" t="s">
        <v>405</v>
      </c>
      <c r="I78" s="21" t="s">
        <v>348</v>
      </c>
      <c r="J78" s="34" t="s">
        <v>510</v>
      </c>
    </row>
    <row r="79" ht="18.75" customHeight="1" spans="1:10">
      <c r="A79" s="205" t="s">
        <v>316</v>
      </c>
      <c r="B79" s="21" t="s">
        <v>501</v>
      </c>
      <c r="C79" s="21" t="s">
        <v>367</v>
      </c>
      <c r="D79" s="21" t="s">
        <v>368</v>
      </c>
      <c r="E79" s="34" t="s">
        <v>511</v>
      </c>
      <c r="F79" s="21" t="s">
        <v>353</v>
      </c>
      <c r="G79" s="34" t="s">
        <v>512</v>
      </c>
      <c r="H79" s="21" t="s">
        <v>512</v>
      </c>
      <c r="I79" s="21" t="s">
        <v>371</v>
      </c>
      <c r="J79" s="34" t="s">
        <v>513</v>
      </c>
    </row>
    <row r="80" ht="18.75" customHeight="1" spans="1:10">
      <c r="A80" s="205" t="s">
        <v>316</v>
      </c>
      <c r="B80" s="21" t="s">
        <v>501</v>
      </c>
      <c r="C80" s="21" t="s">
        <v>373</v>
      </c>
      <c r="D80" s="21" t="s">
        <v>374</v>
      </c>
      <c r="E80" s="34" t="s">
        <v>514</v>
      </c>
      <c r="F80" s="21" t="s">
        <v>353</v>
      </c>
      <c r="G80" s="34" t="s">
        <v>388</v>
      </c>
      <c r="H80" s="21" t="s">
        <v>355</v>
      </c>
      <c r="I80" s="21" t="s">
        <v>348</v>
      </c>
      <c r="J80" s="34" t="s">
        <v>515</v>
      </c>
    </row>
  </sheetData>
  <mergeCells count="26">
    <mergeCell ref="A2:J2"/>
    <mergeCell ref="A3:H3"/>
    <mergeCell ref="A8:A13"/>
    <mergeCell ref="A14:A19"/>
    <mergeCell ref="A20:A25"/>
    <mergeCell ref="A26:A31"/>
    <mergeCell ref="A32:A38"/>
    <mergeCell ref="A39:A44"/>
    <mergeCell ref="A45:A50"/>
    <mergeCell ref="A51:A55"/>
    <mergeCell ref="A56:A62"/>
    <mergeCell ref="A63:A67"/>
    <mergeCell ref="A68:A74"/>
    <mergeCell ref="A75:A80"/>
    <mergeCell ref="B8:B13"/>
    <mergeCell ref="B14:B19"/>
    <mergeCell ref="B20:B25"/>
    <mergeCell ref="B26:B31"/>
    <mergeCell ref="B32:B38"/>
    <mergeCell ref="B39:B44"/>
    <mergeCell ref="B45:B50"/>
    <mergeCell ref="B51:B55"/>
    <mergeCell ref="B56:B62"/>
    <mergeCell ref="B63:B67"/>
    <mergeCell ref="B68:B74"/>
    <mergeCell ref="B75:B8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33" sqref="C3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516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517</v>
      </c>
      <c r="C2" s="104"/>
      <c r="D2" s="105"/>
      <c r="E2" s="105"/>
      <c r="F2" s="105"/>
    </row>
    <row r="3" ht="18.75" customHeight="1" spans="1:6">
      <c r="A3" s="7" t="str">
        <f>"单位名称："&amp;"耿马傣族佤族自治县发展和改革局"</f>
        <v>单位名称：耿马傣族佤族自治县发展和改革局</v>
      </c>
      <c r="B3" s="7" t="s">
        <v>518</v>
      </c>
      <c r="C3" s="99"/>
      <c r="D3" s="101"/>
      <c r="E3" s="101"/>
      <c r="F3" s="39" t="s">
        <v>1</v>
      </c>
    </row>
    <row r="4" ht="18.75" customHeight="1" spans="1:6">
      <c r="A4" s="106" t="s">
        <v>191</v>
      </c>
      <c r="B4" s="107" t="s">
        <v>73</v>
      </c>
      <c r="C4" s="108" t="s">
        <v>74</v>
      </c>
      <c r="D4" s="13" t="s">
        <v>519</v>
      </c>
      <c r="E4" s="13"/>
      <c r="F4" s="14"/>
    </row>
    <row r="5" ht="18.75" customHeight="1" spans="1:6">
      <c r="A5" s="109"/>
      <c r="B5" s="110"/>
      <c r="C5" s="95"/>
      <c r="D5" s="94" t="s">
        <v>55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157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115</v>
      </c>
      <c r="B9" s="114" t="s">
        <v>115</v>
      </c>
      <c r="C9" s="115" t="s">
        <v>115</v>
      </c>
      <c r="D9" s="23"/>
      <c r="E9" s="23"/>
      <c r="F9" s="23"/>
    </row>
    <row r="10" customHeight="1" spans="1:1">
      <c r="A10" t="s">
        <v>520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E30" sqref="E3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521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"单位名称："&amp;"耿马傣族佤族自治县发展和改革局"</f>
        <v>单位名称：耿马傣族佤族自治县发展和改革局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183</v>
      </c>
    </row>
    <row r="4" ht="18.75" customHeight="1" spans="1:17">
      <c r="A4" s="11" t="s">
        <v>522</v>
      </c>
      <c r="B4" s="72" t="s">
        <v>523</v>
      </c>
      <c r="C4" s="72" t="s">
        <v>524</v>
      </c>
      <c r="D4" s="72" t="s">
        <v>525</v>
      </c>
      <c r="E4" s="72" t="s">
        <v>526</v>
      </c>
      <c r="F4" s="72" t="s">
        <v>527</v>
      </c>
      <c r="G4" s="44" t="s">
        <v>198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528</v>
      </c>
      <c r="J5" s="75" t="s">
        <v>529</v>
      </c>
      <c r="K5" s="76" t="s">
        <v>530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206</v>
      </c>
      <c r="O6" s="92" t="s">
        <v>66</v>
      </c>
      <c r="P6" s="78" t="s">
        <v>67</v>
      </c>
      <c r="Q6" s="77" t="s">
        <v>68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70</v>
      </c>
      <c r="B8" s="81"/>
      <c r="C8" s="81"/>
      <c r="D8" s="81"/>
      <c r="E8" s="96"/>
      <c r="F8" s="23">
        <v>54000</v>
      </c>
      <c r="G8" s="23">
        <v>54000</v>
      </c>
      <c r="H8" s="23">
        <v>54000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70</v>
      </c>
      <c r="B9" s="81"/>
      <c r="C9" s="81"/>
      <c r="D9" s="81"/>
      <c r="E9" s="98"/>
      <c r="F9" s="23">
        <v>54000</v>
      </c>
      <c r="G9" s="23">
        <v>54000</v>
      </c>
      <c r="H9" s="23">
        <v>54000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0" t="str">
        <f t="shared" ref="A10:A12" si="0">"    "&amp;"公务用车运行维护费"</f>
        <v>    公务用车运行维护费</v>
      </c>
      <c r="B10" s="81" t="s">
        <v>531</v>
      </c>
      <c r="C10" s="81" t="s">
        <v>532</v>
      </c>
      <c r="D10" s="81" t="s">
        <v>347</v>
      </c>
      <c r="E10" s="98">
        <v>1</v>
      </c>
      <c r="F10" s="23">
        <v>20000</v>
      </c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0" t="str">
        <f t="shared" si="0"/>
        <v>    公务用车运行维护费</v>
      </c>
      <c r="B11" s="81" t="s">
        <v>533</v>
      </c>
      <c r="C11" s="81" t="s">
        <v>534</v>
      </c>
      <c r="D11" s="81" t="s">
        <v>535</v>
      </c>
      <c r="E11" s="98">
        <v>1</v>
      </c>
      <c r="F11" s="23">
        <v>14000</v>
      </c>
      <c r="G11" s="23">
        <v>14000</v>
      </c>
      <c r="H11" s="23">
        <v>14000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0" t="str">
        <f t="shared" si="0"/>
        <v>    公务用车运行维护费</v>
      </c>
      <c r="B12" s="81" t="s">
        <v>536</v>
      </c>
      <c r="C12" s="81" t="s">
        <v>537</v>
      </c>
      <c r="D12" s="81" t="s">
        <v>535</v>
      </c>
      <c r="E12" s="98">
        <v>1</v>
      </c>
      <c r="F12" s="23">
        <v>20000</v>
      </c>
      <c r="G12" s="23">
        <v>20000</v>
      </c>
      <c r="H12" s="23">
        <v>20000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115</v>
      </c>
      <c r="B13" s="84"/>
      <c r="C13" s="84"/>
      <c r="D13" s="84"/>
      <c r="E13" s="96"/>
      <c r="F13" s="23">
        <v>54000</v>
      </c>
      <c r="G13" s="23">
        <v>54000</v>
      </c>
      <c r="H13" s="23">
        <v>54000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F30" sqref="F3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538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"单位名称："&amp;"耿马傣族佤族自治县发展和改革局"</f>
        <v>单位名称：耿马傣族佤族自治县发展和改革局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183</v>
      </c>
    </row>
    <row r="4" ht="18.75" customHeight="1" spans="1:14">
      <c r="A4" s="11" t="s">
        <v>522</v>
      </c>
      <c r="B4" s="72" t="s">
        <v>539</v>
      </c>
      <c r="C4" s="73" t="s">
        <v>540</v>
      </c>
      <c r="D4" s="44" t="s">
        <v>198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55</v>
      </c>
      <c r="E5" s="75" t="s">
        <v>58</v>
      </c>
      <c r="F5" s="75" t="s">
        <v>528</v>
      </c>
      <c r="G5" s="75" t="s">
        <v>529</v>
      </c>
      <c r="H5" s="76" t="s">
        <v>530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57</v>
      </c>
      <c r="J6" s="77" t="s">
        <v>64</v>
      </c>
      <c r="K6" s="77" t="s">
        <v>206</v>
      </c>
      <c r="L6" s="92" t="s">
        <v>66</v>
      </c>
      <c r="M6" s="78" t="s">
        <v>67</v>
      </c>
      <c r="N6" s="77" t="s">
        <v>68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541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H33" sqref="H32:H3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542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"单位名称："&amp;"耿马傣族佤族自治县发展和改革局"</f>
        <v>单位名称：耿马傣族佤族自治县发展和改革局</v>
      </c>
      <c r="B3" s="60"/>
      <c r="C3" s="60"/>
      <c r="D3" s="61"/>
      <c r="E3" s="62"/>
      <c r="G3" s="63"/>
      <c r="H3" s="63"/>
      <c r="I3" s="38" t="s">
        <v>183</v>
      </c>
    </row>
    <row r="4" ht="18.75" customHeight="1" spans="1:9">
      <c r="A4" s="31" t="s">
        <v>543</v>
      </c>
      <c r="B4" s="12" t="s">
        <v>198</v>
      </c>
      <c r="C4" s="13"/>
      <c r="D4" s="13"/>
      <c r="E4" s="12" t="s">
        <v>544</v>
      </c>
      <c r="F4" s="13"/>
      <c r="G4" s="64"/>
      <c r="H4" s="64"/>
      <c r="I4" s="14"/>
    </row>
    <row r="5" ht="18.75" customHeight="1" spans="1:9">
      <c r="A5" s="33"/>
      <c r="B5" s="32" t="s">
        <v>55</v>
      </c>
      <c r="C5" s="11" t="s">
        <v>58</v>
      </c>
      <c r="D5" s="65" t="s">
        <v>545</v>
      </c>
      <c r="E5" s="66" t="s">
        <v>546</v>
      </c>
      <c r="F5" s="66" t="s">
        <v>546</v>
      </c>
      <c r="G5" s="66" t="s">
        <v>546</v>
      </c>
      <c r="H5" s="66" t="s">
        <v>546</v>
      </c>
      <c r="I5" s="66" t="s">
        <v>546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547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E35" sqref="E35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548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"单位名称："&amp;"耿马傣族佤族自治县发展和改革局"</f>
        <v>单位名称：耿马傣族佤族自治县发展和改革局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331</v>
      </c>
      <c r="B4" s="46" t="s">
        <v>332</v>
      </c>
      <c r="C4" s="46" t="s">
        <v>333</v>
      </c>
      <c r="D4" s="46" t="s">
        <v>334</v>
      </c>
      <c r="E4" s="46" t="s">
        <v>335</v>
      </c>
      <c r="F4" s="53" t="s">
        <v>336</v>
      </c>
      <c r="G4" s="46" t="s">
        <v>337</v>
      </c>
      <c r="H4" s="53" t="s">
        <v>338</v>
      </c>
      <c r="I4" s="53" t="s">
        <v>339</v>
      </c>
      <c r="J4" s="46" t="s">
        <v>340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549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38" sqref="F3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550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"单位名称："&amp;"耿马傣族佤族自治县发展和改革局"</f>
        <v>单位名称：耿马傣族佤族自治县发展和改革局</v>
      </c>
      <c r="B3" s="8"/>
      <c r="C3" s="3"/>
      <c r="H3" s="42" t="s">
        <v>183</v>
      </c>
    </row>
    <row r="4" ht="18.75" customHeight="1" spans="1:8">
      <c r="A4" s="11" t="s">
        <v>191</v>
      </c>
      <c r="B4" s="11" t="s">
        <v>551</v>
      </c>
      <c r="C4" s="11" t="s">
        <v>552</v>
      </c>
      <c r="D4" s="11" t="s">
        <v>553</v>
      </c>
      <c r="E4" s="11" t="s">
        <v>554</v>
      </c>
      <c r="F4" s="43" t="s">
        <v>555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526</v>
      </c>
      <c r="G5" s="46" t="s">
        <v>556</v>
      </c>
      <c r="H5" s="46" t="s">
        <v>557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55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558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F30" sqref="F3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559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"单位名称："&amp;"耿马傣族佤族自治县发展和改革局"</f>
        <v>单位名称：耿马傣族佤族自治县发展和改革局</v>
      </c>
      <c r="B3" s="8"/>
      <c r="C3" s="8"/>
      <c r="D3" s="8"/>
      <c r="E3" s="8"/>
      <c r="F3" s="8"/>
      <c r="G3" s="8"/>
      <c r="H3" s="9"/>
      <c r="I3" s="9"/>
      <c r="J3" s="9"/>
      <c r="K3" s="4" t="s">
        <v>183</v>
      </c>
    </row>
    <row r="4" ht="18.75" customHeight="1" spans="1:11">
      <c r="A4" s="10" t="s">
        <v>286</v>
      </c>
      <c r="B4" s="10" t="s">
        <v>193</v>
      </c>
      <c r="C4" s="10" t="s">
        <v>287</v>
      </c>
      <c r="D4" s="11" t="s">
        <v>194</v>
      </c>
      <c r="E4" s="11" t="s">
        <v>195</v>
      </c>
      <c r="F4" s="11" t="s">
        <v>288</v>
      </c>
      <c r="G4" s="11" t="s">
        <v>289</v>
      </c>
      <c r="H4" s="31" t="s">
        <v>55</v>
      </c>
      <c r="I4" s="12" t="s">
        <v>560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115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561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C25" sqref="C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562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"单位名称："&amp;"耿马傣族佤族自治县发展和改革局"</f>
        <v>单位名称：耿马傣族佤族自治县发展和改革局</v>
      </c>
      <c r="B3" s="8"/>
      <c r="C3" s="8"/>
      <c r="D3" s="8"/>
      <c r="E3" s="9"/>
      <c r="F3" s="9"/>
      <c r="G3" s="4" t="s">
        <v>183</v>
      </c>
    </row>
    <row r="4" ht="18.75" customHeight="1" spans="1:7">
      <c r="A4" s="10" t="s">
        <v>287</v>
      </c>
      <c r="B4" s="10" t="s">
        <v>286</v>
      </c>
      <c r="C4" s="10" t="s">
        <v>193</v>
      </c>
      <c r="D4" s="11" t="s">
        <v>563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2199044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2199044</v>
      </c>
      <c r="F9" s="23"/>
      <c r="G9" s="23"/>
    </row>
    <row r="10" ht="18.75" customHeight="1" spans="1:7">
      <c r="A10" s="25"/>
      <c r="B10" s="21" t="s">
        <v>564</v>
      </c>
      <c r="C10" s="21" t="s">
        <v>310</v>
      </c>
      <c r="D10" s="21" t="s">
        <v>565</v>
      </c>
      <c r="E10" s="23">
        <v>23444</v>
      </c>
      <c r="F10" s="23"/>
      <c r="G10" s="23"/>
    </row>
    <row r="11" ht="18.75" customHeight="1" spans="1:7">
      <c r="A11" s="25"/>
      <c r="B11" s="21" t="s">
        <v>564</v>
      </c>
      <c r="C11" s="21" t="s">
        <v>307</v>
      </c>
      <c r="D11" s="21" t="s">
        <v>565</v>
      </c>
      <c r="E11" s="23">
        <v>100000</v>
      </c>
      <c r="F11" s="23"/>
      <c r="G11" s="23"/>
    </row>
    <row r="12" ht="18.75" customHeight="1" spans="1:7">
      <c r="A12" s="25"/>
      <c r="B12" s="21" t="s">
        <v>564</v>
      </c>
      <c r="C12" s="21" t="s">
        <v>312</v>
      </c>
      <c r="D12" s="21" t="s">
        <v>565</v>
      </c>
      <c r="E12" s="23">
        <v>100000</v>
      </c>
      <c r="F12" s="23"/>
      <c r="G12" s="23"/>
    </row>
    <row r="13" ht="18.75" customHeight="1" spans="1:7">
      <c r="A13" s="25"/>
      <c r="B13" s="21" t="s">
        <v>564</v>
      </c>
      <c r="C13" s="21" t="s">
        <v>318</v>
      </c>
      <c r="D13" s="21" t="s">
        <v>565</v>
      </c>
      <c r="E13" s="23">
        <v>300000</v>
      </c>
      <c r="F13" s="23"/>
      <c r="G13" s="23"/>
    </row>
    <row r="14" ht="18.75" customHeight="1" spans="1:7">
      <c r="A14" s="25"/>
      <c r="B14" s="21" t="s">
        <v>564</v>
      </c>
      <c r="C14" s="21" t="s">
        <v>300</v>
      </c>
      <c r="D14" s="21" t="s">
        <v>565</v>
      </c>
      <c r="E14" s="23">
        <v>1100000</v>
      </c>
      <c r="F14" s="23"/>
      <c r="G14" s="23"/>
    </row>
    <row r="15" ht="18.75" customHeight="1" spans="1:7">
      <c r="A15" s="25"/>
      <c r="B15" s="21" t="s">
        <v>564</v>
      </c>
      <c r="C15" s="21" t="s">
        <v>322</v>
      </c>
      <c r="D15" s="21" t="s">
        <v>565</v>
      </c>
      <c r="E15" s="23">
        <v>100000</v>
      </c>
      <c r="F15" s="23"/>
      <c r="G15" s="23"/>
    </row>
    <row r="16" ht="18.75" customHeight="1" spans="1:7">
      <c r="A16" s="25"/>
      <c r="B16" s="21" t="s">
        <v>564</v>
      </c>
      <c r="C16" s="21" t="s">
        <v>297</v>
      </c>
      <c r="D16" s="21" t="s">
        <v>565</v>
      </c>
      <c r="E16" s="23">
        <v>5600</v>
      </c>
      <c r="F16" s="23"/>
      <c r="G16" s="23"/>
    </row>
    <row r="17" ht="18.75" customHeight="1" spans="1:7">
      <c r="A17" s="25"/>
      <c r="B17" s="21" t="s">
        <v>564</v>
      </c>
      <c r="C17" s="21" t="s">
        <v>326</v>
      </c>
      <c r="D17" s="21" t="s">
        <v>565</v>
      </c>
      <c r="E17" s="23">
        <v>150000</v>
      </c>
      <c r="F17" s="23"/>
      <c r="G17" s="23"/>
    </row>
    <row r="18" ht="18.75" customHeight="1" spans="1:7">
      <c r="A18" s="25"/>
      <c r="B18" s="21" t="s">
        <v>564</v>
      </c>
      <c r="C18" s="21" t="s">
        <v>328</v>
      </c>
      <c r="D18" s="21" t="s">
        <v>565</v>
      </c>
      <c r="E18" s="23">
        <v>100000</v>
      </c>
      <c r="F18" s="23"/>
      <c r="G18" s="23"/>
    </row>
    <row r="19" ht="18.75" customHeight="1" spans="1:7">
      <c r="A19" s="25"/>
      <c r="B19" s="21" t="s">
        <v>566</v>
      </c>
      <c r="C19" s="21" t="s">
        <v>304</v>
      </c>
      <c r="D19" s="21" t="s">
        <v>565</v>
      </c>
      <c r="E19" s="23">
        <v>10000</v>
      </c>
      <c r="F19" s="23"/>
      <c r="G19" s="23"/>
    </row>
    <row r="20" ht="18.75" customHeight="1" spans="1:7">
      <c r="A20" s="25"/>
      <c r="B20" s="21" t="s">
        <v>566</v>
      </c>
      <c r="C20" s="21" t="s">
        <v>316</v>
      </c>
      <c r="D20" s="21" t="s">
        <v>565</v>
      </c>
      <c r="E20" s="23">
        <v>10000</v>
      </c>
      <c r="F20" s="23"/>
      <c r="G20" s="23"/>
    </row>
    <row r="21" ht="18.75" customHeight="1" spans="1:7">
      <c r="A21" s="25"/>
      <c r="B21" s="21" t="s">
        <v>567</v>
      </c>
      <c r="C21" s="21" t="s">
        <v>292</v>
      </c>
      <c r="D21" s="21" t="s">
        <v>565</v>
      </c>
      <c r="E21" s="23">
        <v>200000</v>
      </c>
      <c r="F21" s="23"/>
      <c r="G21" s="23"/>
    </row>
    <row r="22" ht="18.75" customHeight="1" spans="1:7">
      <c r="A22" s="26" t="s">
        <v>55</v>
      </c>
      <c r="B22" s="27" t="s">
        <v>568</v>
      </c>
      <c r="C22" s="27"/>
      <c r="D22" s="28"/>
      <c r="E22" s="23">
        <v>2199044</v>
      </c>
      <c r="F22" s="23"/>
      <c r="G22" s="23"/>
    </row>
  </sheetData>
  <mergeCells count="11">
    <mergeCell ref="A2:G2"/>
    <mergeCell ref="A3:D3"/>
    <mergeCell ref="E4:G4"/>
    <mergeCell ref="A22:D2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淡然</cp:lastModifiedBy>
  <dcterms:created xsi:type="dcterms:W3CDTF">2025-02-06T02:43:00Z</dcterms:created>
  <dcterms:modified xsi:type="dcterms:W3CDTF">2025-02-08T03:04:47Z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6BAF41CE894F40F497AA54E580D4DE6B_12</vt:lpwstr>
  </property>
</Properties>
</file>