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<sst xmlns="http://schemas.openxmlformats.org/spreadsheetml/2006/main" count="1057" uniqueCount="436">
  <si>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</si>
  <si>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</si>
  <si>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</si>
  <si>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</si>
  <si>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</si>
  <si>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</si>
  <si>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</si>
  <si>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</si>
  <si>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</si>
  <si>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</si>
  <si>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</si>
  <si>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</si>
  <si>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</si>
  <si>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</si>
  <si>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</si>
  <si>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</si>
  <si>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</si>
  <si>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</si>
  <si>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</si>
  <si>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</si>
  <si>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</si>
  <si>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</si>
  <si>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</si>
  <si>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</si>
  <si>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</si>
  <si>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</si>
  <si>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</si>
  <si>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</si>
  <si>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</si>
  <si>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</si>
  <si>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</si>
  <si>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</si>
  <si>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</si>
  <si>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</si>
  <si>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</si>
  <si>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</si>
  <si>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</si>
  <si>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</si>
  <si>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</si>
  <si>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</si>
  <si>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</si>
  <si>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</si>
  <si>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</si>
  <si>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</si>
  <si>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</si>
  <si>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</si>
  <si>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</si>
  <si>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</si>
  <si>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</si>
  <si>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</si>
  <si>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</si>
  <si>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</si>
  <si>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</si>
  <si>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</si>
  <si>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</si>
  <si>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</si>
  <si>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</si>
  <si>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</si>
  <si>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</si>
  <si>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</si>
  <si>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</si>
  <si>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</si>
  <si>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</si>
  <si>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</si>
  <si>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</si>
  <si>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</si>
  <si>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</si>
  <si>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</si>
  <si>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</si>
  <si>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199</t>
  </si>
  <si>
    <t>耿马傣族佤族自治县人民代表大会常务委员会办公室</t>
  </si>
  <si>
    <t>199001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</si>
  <si>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</si>
  <si>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</si>
  <si>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</si>
  <si>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</si>
  <si>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</si>
  <si>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</si>
  <si>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</si>
  <si>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</si>
  <si>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</si>
  <si>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</si>
  <si>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</si>
  <si>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</si>
  <si>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</si>
  <si>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</si>
  <si>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</si>
  <si>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2010101</t>
  </si>
  <si>
    <t>2010104</t>
  </si>
  <si>
    <t>2010107</t>
  </si>
  <si>
    <t>2010108</t>
  </si>
  <si>
    <t>2010199</t>
  </si>
  <si>
    <t>208</t>
  </si>
  <si>
    <t>社会保障和就业支出</t>
  </si>
  <si>
    <t>20805</t>
  </si>
  <si>
    <t>2080501</t>
  </si>
  <si>
    <t>2080505</t>
  </si>
  <si>
    <t>20808</t>
  </si>
  <si>
    <t>2080801</t>
  </si>
  <si>
    <t>210</t>
  </si>
  <si>
    <t>卫生健康支出</t>
  </si>
  <si>
    <t>21011</t>
  </si>
  <si>
    <t>2101101</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</si>
  <si>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</si>
  <si>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</si>
  <si>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</si>
  <si>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</si>
  <si>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</si>
  <si>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</si>
  <si>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</si>
  <si>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</si>
  <si>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</si>
  <si>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</si>
  <si>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</si>
  <si>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</si>
  <si>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</si>
  <si>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</si>
  <si>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</si>
  <si>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</si>
  <si>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</si>
  <si>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</si>
  <si>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</si>
  <si>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</si>
  <si>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</si>
  <si>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</si>
  <si>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</si>
  <si>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</si>
  <si>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</si>
  <si>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</si>
  <si>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</si>
  <si>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</si>
  <si>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</si>
  <si>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</si>
  <si>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</si>
  <si>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</si>
  <si>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</si>
  <si>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</si>
  <si>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</si>
  <si>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</si>
  <si>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</si>
  <si>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</si>
  <si>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</si>
  <si>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</si>
  <si>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</si>
  <si>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</si>
  <si>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</si>
  <si>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</si>
  <si>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</si>
  <si>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</si>
  <si>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</si>
  <si>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</si>
  <si>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</si>
  <si>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</si>
  <si>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</si>
  <si>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</si>
  <si>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人大事务</t>
  </si>
  <si>
    <t>行政运行</t>
  </si>
  <si>
    <t>人大会议</t>
  </si>
  <si>
    <t>人大代表履职能力提升</t>
  </si>
  <si>
    <t>代表工作</t>
  </si>
  <si>
    <t>其他人大事务支出</t>
  </si>
  <si>
    <t>行政事业单位养老支出</t>
  </si>
  <si>
    <t>行政单位离退休</t>
  </si>
  <si>
    <t>机关事业单位基本养老保险缴费支出</t>
  </si>
  <si>
    <t>抚恤</t>
  </si>
  <si>
    <t>死亡抚恤</t>
  </si>
  <si>
    <t>行政事业单位医疗</t>
  </si>
  <si>
    <t>行政单位医疗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</si>
  <si>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</si>
  <si>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</si>
  <si>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</si>
  <si>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</si>
  <si>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</si>
  <si>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</si>
  <si>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</si>
  <si>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</si>
  <si>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</si>
  <si>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</si>
  <si>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</si>
  <si>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</si>
  <si>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</si>
  <si>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</si>
  <si>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</si>
  <si>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</si>
  <si>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</si>
  <si>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</si>
  <si>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</si>
  <si>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</si>
  <si>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</si>
  <si>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</si>
  <si>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</si>
  <si>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</si>
  <si>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</si>
  <si>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</si>
  <si>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</si>
  <si>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</si>
  <si>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</si>
  <si>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530926210000000000818</t>
  </si>
  <si>
    <t>行政人员工资支出</t>
  </si>
  <si>
    <t>30101</t>
  </si>
  <si>
    <t>基本工资</t>
  </si>
  <si>
    <t>30102</t>
  </si>
  <si>
    <t>津贴补贴</t>
  </si>
  <si>
    <t>30103</t>
  </si>
  <si>
    <t>奖金</t>
  </si>
  <si>
    <t>530926231100001404998</t>
  </si>
  <si>
    <t>行政人员绩效考核奖励（2017年提高部分）</t>
  </si>
  <si>
    <t>530926210000000000819</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</si>
  <si>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</si>
  <si>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</si>
  <si>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</si>
  <si>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</si>
  <si>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</si>
  <si>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</si>
  <si>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</si>
  <si>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</si>
  <si>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</si>
  <si>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</si>
  <si>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</si>
  <si>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2101103</t>
  </si>
  <si>
    <t>公务员医疗补助</t>
  </si>
  <si>
    <t>30111</t>
  </si>
  <si>
    <t>公务员医疗补助缴费</t>
  </si>
  <si>
    <t>30112</t>
  </si>
  <si>
    <t>其他社会保障缴费</t>
  </si>
  <si>
    <t>530926210000000000820</t>
  </si>
  <si>
    <t>30113</t>
  </si>
  <si>
    <t>530926210000000000826</t>
  </si>
  <si>
    <t>一般公用经费</t>
  </si>
  <si>
    <t>30201</t>
  </si>
  <si>
    <t>办公费</t>
  </si>
  <si>
    <t>30211</t>
  </si>
  <si>
    <t>差旅费</t>
  </si>
  <si>
    <t>530926241100002330494</t>
  </si>
  <si>
    <t>公务接待费（公用经费）</t>
  </si>
  <si>
    <t>30217</t>
  </si>
  <si>
    <t>530926210000000000825</t>
  </si>
  <si>
    <t>工会经费</t>
  </si>
  <si>
    <t>30228</t>
  </si>
  <si>
    <t>530926210000000000823</t>
  </si>
  <si>
    <t>公务用车运行维护费</t>
  </si>
  <si>
    <t>30231</t>
  </si>
  <si>
    <t>530926210000000000824</t>
  </si>
  <si>
    <t>行政人员公务交通补贴</t>
  </si>
  <si>
    <t>30239</t>
  </si>
  <si>
    <t>其他交通费用</t>
  </si>
  <si>
    <t>530926251100003807259</t>
  </si>
  <si>
    <t>残疾人就业保障金</t>
  </si>
  <si>
    <t>30299</t>
  </si>
  <si>
    <t>其他商品和服务支出</t>
  </si>
  <si>
    <t>530926210000000000821</t>
  </si>
  <si>
    <t>离退休费</t>
  </si>
  <si>
    <t>30302</t>
  </si>
  <si>
    <t>退休费</t>
  </si>
  <si>
    <t>530926231100001405002</t>
  </si>
  <si>
    <t>机关事业单位职工遗属生活补助</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</si>
  <si>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</si>
  <si>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</si>
  <si>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</si>
  <si>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</si>
  <si>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</si>
  <si>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</si>
  <si>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</si>
  <si>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</si>
  <si>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</si>
  <si>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</si>
  <si>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</si>
  <si>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</si>
  <si>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专项业务类</t>
  </si>
  <si>
    <t>530926251100004069375</t>
  </si>
  <si>
    <t>耿马县第十六届人民代表大会人民代表大会会议经费</t>
  </si>
  <si>
    <t>530926241100002369383</t>
  </si>
  <si>
    <t>30215</t>
  </si>
  <si>
    <t>会议费</t>
  </si>
  <si>
    <t>耿马自治县人大代表活动经费</t>
  </si>
  <si>
    <t>530926231100001340733</t>
  </si>
  <si>
    <t>自治县人大常委会各委室工作经费</t>
  </si>
  <si>
    <t>民生类</t>
  </si>
  <si>
    <t>530926200000000000723</t>
  </si>
  <si>
    <t>自治县人大常委会履职经费</t>
  </si>
  <si>
    <t>530926200000000000033</t>
  </si>
  <si>
    <t>预算05-2表</t>
  </si>
  <si>
    <t>单位名称、项目名称</t>
  </si>
  <si>
    <t>项目年度绩效目标</t>
  </si>
  <si>
    <t>一级指标</t>
  </si>
  <si>
    <t>二级指标</t>
  </si>
  <si>
    <t>三级指标</t>
  </si>
  <si>
    <t>指标性质</t>
  </si>
  <si>
    <t>指标值</t>
  </si>
  <si>
    <t>度量单位</t>
  </si>
  <si>
    <t>指标属性</t>
  </si>
  <si>
    <t>指标内容</t>
  </si>
  <si>
    <t>各委室按照职能职责，通过开展财经、教育、生态、立法、产业发展等方面专题调研、审查、督查34次以上，为县委、人大常委会决策提供依据。</t>
  </si>
  <si>
    <t>产出指标</t>
  </si>
  <si>
    <t>数量指标</t>
  </si>
  <si>
    <t>完成专题调研和工作调研报告数量</t>
  </si>
  <si>
    <t>&gt;=</t>
  </si>
  <si>
    <t>34</t>
  </si>
  <si>
    <t>次（件）</t>
  </si>
  <si>
    <t>定量指标</t>
  </si>
  <si>
    <t>反映人大各委室根据职能职责完成各类专题调研报告、审查报告等情况</t>
  </si>
  <si>
    <t>质量指标</t>
  </si>
  <si>
    <t>专题调研和工作调研报告完成率</t>
  </si>
  <si>
    <t>90</t>
  </si>
  <si>
    <t>%</t>
  </si>
  <si>
    <t>反映专题和工作调研完成情况</t>
  </si>
  <si>
    <t>时效指标</t>
  </si>
  <si>
    <t>专题调研和工作调研报告完成及时率</t>
  </si>
  <si>
    <t>反映完成专题调研和工作调研报告的时间</t>
  </si>
  <si>
    <t>效益指标</t>
  </si>
  <si>
    <t>社会效益</t>
  </si>
  <si>
    <t>为县委、人大常委会决策提供依据</t>
  </si>
  <si>
    <t>=</t>
  </si>
  <si>
    <t>有效</t>
  </si>
  <si>
    <t>定性指标</t>
  </si>
  <si>
    <t>反映人大各委室通过调研审查各项工作为县委和人大常委会提供意见建议情况</t>
  </si>
  <si>
    <t>满意度指标</t>
  </si>
  <si>
    <t>服务对象满意度</t>
  </si>
  <si>
    <t>受益对象满意度</t>
  </si>
  <si>
    <t>95</t>
  </si>
  <si>
    <t>反映受益对象满意情况</t>
  </si>
  <si>
    <t>1.组织县人大代表开展会前视察活动。通过视察县域高速公路、工业园区、产业建设情况，不断提高代表履职能力；2.通过代表专题调研课题化，鼓励代表开展专题调研，提高专题调研实效；3.指导各乡镇人大主席团，依托代表小组活动室，认真开展代表小组活动；4.通过经常性走访基层人大代表，进一步了解代表履职情况；5.认真抓好代表履职服务平台，健全和完善代表履职档案；6.继续抓好基层人大代表为民办实事说实话活动，督促乡镇人大主席团发挥好人大代表活动阵地的作用。</t>
  </si>
  <si>
    <t>代表参与视察、调研人次</t>
  </si>
  <si>
    <t>人</t>
  </si>
  <si>
    <t>反映代表参观、考察、调研学习次数</t>
  </si>
  <si>
    <t>1.组织县人大代表开展会前视察活动。通过视察县域高速公路、工业园区、产业建设建设情况，不断提高代表履职能力；2.通过代表专题调研课题化，鼓励代表开展专题调研，提高专题调研实效；3.指导各乡镇人大主席团，依托代表小组活动室，认真开展代表小组活动；4.通过经常性走访基层人大代表，进一步了解代表履职情况；5.认真抓好代表履职服务平台，健全和完善代表履职档案；6.继续抓好基层人大代表为民办实事说实话活动，督促乡镇人大主席团发挥好人大代表活动阵地的作用。</t>
  </si>
  <si>
    <t>代表建议办结率</t>
  </si>
  <si>
    <t>85</t>
  </si>
  <si>
    <t>反映代表意见建议的办结情况</t>
  </si>
  <si>
    <t>代表建议办复及时率</t>
  </si>
  <si>
    <t>"反映代表建议办复的及时情况</t>
  </si>
  <si>
    <t>代表提出意见、建议数</t>
  </si>
  <si>
    <t>71</t>
  </si>
  <si>
    <t>项</t>
  </si>
  <si>
    <t>反映代表工作的履职成效，即提出相关意见、建议的数量。</t>
  </si>
  <si>
    <t>代表建议答复满意率</t>
  </si>
  <si>
    <t>"反映代表对意见建议答复情况的满意度成效。"</t>
  </si>
  <si>
    <t>一是围绕人民代表大会目标和县委重大决策部署，通过参与边境维稳、乡村振兴、边境幸福村建设、河长制督查、相关调研工作，不断提高人大常委会履职能力，充分发挥人大监督作用。
二是按照年初常委会工作要点，通过每两月召开一次常委会，审议决定有关事项，完成相关法定程序。</t>
  </si>
  <si>
    <t>组织召开人大常委会次数</t>
  </si>
  <si>
    <t>次</t>
  </si>
  <si>
    <t>反映人大常委会召开次数</t>
  </si>
  <si>
    <t>调研次数</t>
  </si>
  <si>
    <t>4</t>
  </si>
  <si>
    <t>反映常委会开展河长制、林长制调研督查次数</t>
  </si>
  <si>
    <t>人大常委会出勤率</t>
  </si>
  <si>
    <t>&gt;</t>
  </si>
  <si>
    <t>50</t>
  </si>
  <si>
    <t>反映召开人大常委会组成人员出勤情况</t>
  </si>
  <si>
    <t>会议召开及时率</t>
  </si>
  <si>
    <t>100</t>
  </si>
  <si>
    <t>反映人大常委会召开时间</t>
  </si>
  <si>
    <t>生态效益</t>
  </si>
  <si>
    <t>督查问题整改率</t>
  </si>
  <si>
    <t>反映河长制、林长制调研督查发现问题整改情况</t>
  </si>
  <si>
    <t>委员满意度</t>
  </si>
  <si>
    <t>反映常委会委员满意度</t>
  </si>
  <si>
    <t>2025年县人大离退休干部春节慰问经费7700元，其中：处级7人，科级21人。</t>
  </si>
  <si>
    <t>慰问人数</t>
  </si>
  <si>
    <t>28</t>
  </si>
  <si>
    <t>反映春节慰问人数</t>
  </si>
  <si>
    <t>发放及时性</t>
  </si>
  <si>
    <t>反映发放慰问金时间</t>
  </si>
  <si>
    <t>成本指标</t>
  </si>
  <si>
    <t>经济成本指标</t>
  </si>
  <si>
    <t>7700</t>
  </si>
  <si>
    <t>元</t>
  </si>
  <si>
    <t>反映春节慰问发放金额</t>
  </si>
  <si>
    <t>体现县委、县政府对退休干部关心</t>
  </si>
  <si>
    <t>退休干部满意度</t>
  </si>
  <si>
    <t>反映慰问对象满意度</t>
  </si>
  <si>
    <t>1、通过听取和审议耿马傣族佤族自治县人民政府工作报告，总结一年来取得的工作成绩和存在的问题困难，确定全县明年社会经济发展各项工作目标任务。
2、通过审查耿马傣族佤族自治县国民经济和社会发展计划执行情况及国民经济和社会发展计划草案的报告（书面），批准耿马傣族佤族自治县国民经济和社会发展计划执行情况报告及国民经济和社会发展计划。
3、通过审查耿马傣族佤族自治县2024年财政预算执行情况和2025年县级财政预算草案的报告，对2024年财政预算执行情况作出决议并批准2025年县级财政预算草案的报告。
4、完成相关人事选举议案。</t>
  </si>
  <si>
    <t>会议会期</t>
  </si>
  <si>
    <t>&lt;=</t>
  </si>
  <si>
    <t>天</t>
  </si>
  <si>
    <t>反映召开会议天数。</t>
  </si>
  <si>
    <t>会议参与人次</t>
  </si>
  <si>
    <t>反映会议参与人次。</t>
  </si>
  <si>
    <t>代表出席率</t>
  </si>
  <si>
    <t>反映代表出席会议的情况</t>
  </si>
  <si>
    <t>召开会议及时性</t>
  </si>
  <si>
    <t>反映会议召开的时间</t>
  </si>
  <si>
    <t>选举工作完成率</t>
  </si>
  <si>
    <t>反映列入会议议程选举工作的完成情况。</t>
  </si>
  <si>
    <t>表决事项完成率</t>
  </si>
  <si>
    <t>反映列入会议议程表决事项的完成情况。</t>
  </si>
  <si>
    <t>审议工作完成率</t>
  </si>
  <si>
    <t>反映列入会议议程各项报告、议案听取和审议完成的情况。</t>
  </si>
  <si>
    <t>人大代表满意度</t>
  </si>
  <si>
    <t>反映参会人员对会议质量的满意度情况。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</si>
  <si>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</si>
  <si>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</si>
  <si>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</si>
  <si>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</si>
  <si>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</si>
  <si>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</si>
  <si>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</si>
  <si>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</si>
  <si>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</si>
  <si>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</si>
  <si>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</si>
  <si>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</si>
  <si>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</si>
  <si>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</si>
  <si>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公务用车加油服务</t>
  </si>
  <si>
    <t>车辆加油、添加燃料服务</t>
  </si>
  <si>
    <t>公务用车维修服务</t>
  </si>
  <si>
    <t>车辆维修和保养服务</t>
  </si>
  <si>
    <t>公务用车保险服务</t>
  </si>
  <si>
    <t>机动车保险服务</t>
  </si>
  <si>
    <t>复印纸采购</t>
  </si>
  <si>
    <t>复印纸</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</si>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</sst>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6">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6" fontId="8" fillId="0" borderId="7">
      <alignment horizontal="righ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12"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12" fillId="0" borderId="0" applyFont="0" applyFill="0" applyBorder="0" applyAlignment="0" applyProtection="0">
      <alignment vertical="center"/>
    </xf>
    <xf numFmtId="177" fontId="8" fillId="0" borderId="7">
      <alignment horizontal="right" vertical="center"/>
    </xf>
    <xf numFmtId="0" fontId="32" fillId="0" borderId="0" applyNumberFormat="0" applyFill="0" applyBorder="0" applyAlignment="0" applyProtection="0">
      <alignment vertical="center"/>
    </xf>
    <xf numFmtId="0" fontId="12" fillId="8" borderId="15"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0" borderId="0" applyNumberFormat="0" applyBorder="0" applyAlignment="0" applyProtection="0">
      <alignment vertical="center"/>
    </xf>
    <xf numFmtId="0" fontId="33" fillId="0" borderId="17" applyNumberFormat="0" applyFill="0" applyAlignment="0" applyProtection="0">
      <alignment vertical="center"/>
    </xf>
    <xf numFmtId="0" fontId="30" fillId="11" borderId="0" applyNumberFormat="0" applyBorder="0" applyAlignment="0" applyProtection="0">
      <alignment vertical="center"/>
    </xf>
    <xf numFmtId="0" fontId="39" fillId="12" borderId="18" applyNumberFormat="0" applyAlignment="0" applyProtection="0">
      <alignment vertical="center"/>
    </xf>
    <xf numFmtId="0" fontId="40" fillId="12" borderId="14" applyNumberFormat="0" applyAlignment="0" applyProtection="0">
      <alignment vertical="center"/>
    </xf>
    <xf numFmtId="0" fontId="41" fillId="13" borderId="19"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10" fontId="8" fillId="0" borderId="7">
      <alignment horizontal="righ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0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13" fillId="0" borderId="7" xfId="0" applyFont="1" applyBorder="1" applyAlignment="1">
      <alignment horizontal="center" vertical="center"/>
      <protection locked="0"/>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178" fontId="14" fillId="0" borderId="7" xfId="0" applyNumberFormat="1" applyFont="1" applyBorder="1" applyAlignment="1" applyProtection="1">
      <alignment horizontal="right" vertical="center"/>
    </xf>
    <xf numFmtId="0" fontId="3" fillId="0" borderId="0" xfId="0" applyFont="1" applyProtection="1">
      <alignment vertical="top"/>
    </xf>
    <xf numFmtId="0" fontId="15"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8" fillId="0" borderId="6" xfId="0" applyFont="1" applyBorder="1" applyAlignment="1">
      <alignment vertical="center"/>
      <protection locked="0"/>
    </xf>
    <xf numFmtId="0" fontId="19" fillId="0" borderId="6" xfId="0" applyFont="1" applyBorder="1" applyAlignment="1">
      <alignment horizontal="center" vertical="center"/>
      <protection locked="0"/>
    </xf>
    <xf numFmtId="178" fontId="19"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2" fillId="0" borderId="0" xfId="0" applyFont="1" applyAlignment="1" applyProtection="1"/>
    <xf numFmtId="0" fontId="23"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0" fillId="0" borderId="0" xfId="0" applyFont="1" applyProtection="1">
      <alignment vertical="top"/>
    </xf>
    <xf numFmtId="0" fontId="23"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4" fillId="0" borderId="0" xfId="0" applyFont="1" applyAlignment="1" applyProtection="1">
      <alignment horizontal="center" vertical="top"/>
    </xf>
    <xf numFmtId="0" fontId="25"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10"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0"/>
      <c r="C3" s="200"/>
      <c r="D3" s="200"/>
    </row>
    <row r="4" ht="18.75" customHeight="1" spans="1:4">
      <c r="A4" s="42" t="str">
        <f>"单位名称："&amp;"耿马傣族佤族自治县人民代表大会常务委员会办公室"</f>
        <v>单位名称：耿马傣族佤族自治县人民代表大会常务委员会办公室</v>
      </c>
      <c r="B4" s="201"/>
      <c r="C4" s="201"/>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2" t="s">
        <v>6</v>
      </c>
      <c r="B8" s="24">
        <v>8761261.24</v>
      </c>
      <c r="C8" s="132" t="s">
        <v>7</v>
      </c>
      <c r="D8" s="24">
        <v>6542453.56</v>
      </c>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2" t="s">
        <v>14</v>
      </c>
      <c r="B12" s="24"/>
      <c r="C12" s="160" t="s">
        <v>15</v>
      </c>
      <c r="D12" s="24"/>
    </row>
    <row r="13" ht="18.75" customHeight="1" spans="1:4">
      <c r="A13" s="163" t="s">
        <v>16</v>
      </c>
      <c r="B13" s="24"/>
      <c r="C13" s="162" t="s">
        <v>17</v>
      </c>
      <c r="D13" s="24"/>
    </row>
    <row r="14" ht="18.75" customHeight="1" spans="1:4">
      <c r="A14" s="163" t="s">
        <v>18</v>
      </c>
      <c r="B14" s="24"/>
      <c r="C14" s="162" t="s">
        <v>19</v>
      </c>
      <c r="D14" s="24"/>
    </row>
    <row r="15" ht="18.75" customHeight="1" spans="1:4">
      <c r="A15" s="163" t="s">
        <v>20</v>
      </c>
      <c r="B15" s="24"/>
      <c r="C15" s="162" t="s">
        <v>21</v>
      </c>
      <c r="D15" s="24">
        <v>1368189.6</v>
      </c>
    </row>
    <row r="16" ht="18.75" customHeight="1" spans="1:4">
      <c r="A16" s="163" t="s">
        <v>22</v>
      </c>
      <c r="B16" s="24"/>
      <c r="C16" s="162" t="s">
        <v>23</v>
      </c>
      <c r="D16" s="24">
        <v>330950.88</v>
      </c>
    </row>
    <row r="17" ht="18.75" customHeight="1" spans="1:4">
      <c r="A17" s="163" t="s">
        <v>24</v>
      </c>
      <c r="B17" s="24"/>
      <c r="C17" s="163" t="s">
        <v>25</v>
      </c>
      <c r="D17" s="24"/>
    </row>
    <row r="18" ht="18.75" customHeight="1" spans="1:4">
      <c r="A18" s="163" t="s">
        <v>26</v>
      </c>
      <c r="B18" s="24"/>
      <c r="C18" s="163" t="s">
        <v>27</v>
      </c>
      <c r="D18" s="24"/>
    </row>
    <row r="19" ht="18.75" customHeight="1" spans="1:4">
      <c r="A19" s="164" t="s">
        <v>26</v>
      </c>
      <c r="B19" s="24"/>
      <c r="C19" s="162" t="s">
        <v>28</v>
      </c>
      <c r="D19" s="24"/>
    </row>
    <row r="20" ht="18.75" customHeight="1" spans="1:4">
      <c r="A20" s="164" t="s">
        <v>26</v>
      </c>
      <c r="B20" s="24"/>
      <c r="C20" s="162" t="s">
        <v>29</v>
      </c>
      <c r="D20" s="24"/>
    </row>
    <row r="21" ht="18.75" customHeight="1" spans="1:4">
      <c r="A21" s="164" t="s">
        <v>26</v>
      </c>
      <c r="B21" s="24"/>
      <c r="C21" s="162" t="s">
        <v>30</v>
      </c>
      <c r="D21" s="24"/>
    </row>
    <row r="22" ht="18.75" customHeight="1" spans="1:4">
      <c r="A22" s="164" t="s">
        <v>26</v>
      </c>
      <c r="B22" s="24"/>
      <c r="C22" s="162" t="s">
        <v>31</v>
      </c>
      <c r="D22" s="24"/>
    </row>
    <row r="23" ht="18.75" customHeight="1" spans="1:4">
      <c r="A23" s="164" t="s">
        <v>26</v>
      </c>
      <c r="B23" s="24"/>
      <c r="C23" s="162" t="s">
        <v>32</v>
      </c>
      <c r="D23" s="24"/>
    </row>
    <row r="24" ht="18.75" customHeight="1" spans="1:4">
      <c r="A24" s="164" t="s">
        <v>26</v>
      </c>
      <c r="B24" s="24"/>
      <c r="C24" s="162" t="s">
        <v>33</v>
      </c>
      <c r="D24" s="24"/>
    </row>
    <row r="25" ht="18.75" customHeight="1" spans="1:4">
      <c r="A25" s="164" t="s">
        <v>26</v>
      </c>
      <c r="B25" s="24"/>
      <c r="C25" s="162" t="s">
        <v>34</v>
      </c>
      <c r="D25" s="24"/>
    </row>
    <row r="26" ht="18.75" customHeight="1" spans="1:4">
      <c r="A26" s="164" t="s">
        <v>26</v>
      </c>
      <c r="B26" s="24"/>
      <c r="C26" s="162" t="s">
        <v>35</v>
      </c>
      <c r="D26" s="24">
        <v>519667.2</v>
      </c>
    </row>
    <row r="27" ht="18.75" customHeight="1" spans="1:4">
      <c r="A27" s="164" t="s">
        <v>26</v>
      </c>
      <c r="B27" s="24"/>
      <c r="C27" s="162" t="s">
        <v>36</v>
      </c>
      <c r="D27" s="24"/>
    </row>
    <row r="28" ht="18.75" customHeight="1" spans="1:4">
      <c r="A28" s="164" t="s">
        <v>26</v>
      </c>
      <c r="B28" s="24"/>
      <c r="C28" s="162" t="s">
        <v>37</v>
      </c>
      <c r="D28" s="24"/>
    </row>
    <row r="29" ht="18.75" customHeight="1" spans="1:4">
      <c r="A29" s="164" t="s">
        <v>26</v>
      </c>
      <c r="B29" s="24"/>
      <c r="C29" s="162" t="s">
        <v>38</v>
      </c>
      <c r="D29" s="24"/>
    </row>
    <row r="30" ht="18.75" customHeight="1" spans="1:4">
      <c r="A30" s="164" t="s">
        <v>26</v>
      </c>
      <c r="B30" s="24"/>
      <c r="C30" s="162" t="s">
        <v>39</v>
      </c>
      <c r="D30" s="24"/>
    </row>
    <row r="31" ht="18.75" customHeight="1" spans="1:4">
      <c r="A31" s="165" t="s">
        <v>26</v>
      </c>
      <c r="B31" s="24"/>
      <c r="C31" s="163" t="s">
        <v>40</v>
      </c>
      <c r="D31" s="24"/>
    </row>
    <row r="32" ht="18.75" customHeight="1" spans="1:4">
      <c r="A32" s="165" t="s">
        <v>26</v>
      </c>
      <c r="B32" s="24"/>
      <c r="C32" s="163" t="s">
        <v>41</v>
      </c>
      <c r="D32" s="24"/>
    </row>
    <row r="33" ht="18.75" customHeight="1" spans="1:4">
      <c r="A33" s="165" t="s">
        <v>26</v>
      </c>
      <c r="B33" s="24"/>
      <c r="C33" s="163" t="s">
        <v>42</v>
      </c>
      <c r="D33" s="24"/>
    </row>
    <row r="34" ht="18.75" customHeight="1" spans="1:4">
      <c r="A34" s="203" t="s">
        <v>43</v>
      </c>
      <c r="B34" s="166">
        <f>SUM(B8:B12)</f>
        <v>8761261.24</v>
      </c>
      <c r="C34" s="204" t="s">
        <v>44</v>
      </c>
      <c r="D34" s="166">
        <v>8761261.24</v>
      </c>
    </row>
    <row r="35" ht="18.75" customHeight="1" spans="1:4">
      <c r="A35" s="205" t="s">
        <v>45</v>
      </c>
      <c r="B35" s="24"/>
      <c r="C35" s="132" t="s">
        <v>46</v>
      </c>
      <c r="D35" s="24"/>
    </row>
    <row r="36" ht="18.75" customHeight="1" spans="1:4">
      <c r="A36" s="205" t="s">
        <v>47</v>
      </c>
      <c r="B36" s="24"/>
      <c r="C36" s="132" t="s">
        <v>47</v>
      </c>
      <c r="D36" s="24"/>
    </row>
    <row r="37" ht="18.75" customHeight="1" spans="1:4">
      <c r="A37" s="205" t="s">
        <v>48</v>
      </c>
      <c r="B37" s="24"/>
      <c r="C37" s="132" t="s">
        <v>49</v>
      </c>
      <c r="D37" s="24"/>
    </row>
    <row r="38" ht="18.75" customHeight="1" spans="1:4">
      <c r="A38" s="206" t="s">
        <v>50</v>
      </c>
      <c r="B38" s="166">
        <f t="shared" ref="B38:D38" si="1">B34+B35</f>
        <v>8761261.24</v>
      </c>
      <c r="C38" s="204" t="s">
        <v>51</v>
      </c>
      <c r="D38" s="166">
        <f t="shared" si="1"/>
        <v>8761261.24</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3"/>
      <c r="O2" s="68"/>
      <c r="P2" s="68"/>
      <c r="Q2" s="68"/>
      <c r="R2" s="68"/>
      <c r="S2" s="39" t="s">
        <v>52</v>
      </c>
    </row>
    <row r="3" ht="57.75" customHeight="1" spans="1:19">
      <c r="A3" s="128" t="str">
        <f>"2025"&amp;"年部门收入预算表"</f>
        <v>2025年部门收入预算表</v>
      </c>
      <c r="B3" s="177"/>
      <c r="C3" s="177"/>
      <c r="D3" s="177"/>
      <c r="E3" s="177"/>
      <c r="F3" s="177"/>
      <c r="G3" s="177"/>
      <c r="H3" s="177"/>
      <c r="I3" s="177"/>
      <c r="J3" s="177"/>
      <c r="K3" s="177"/>
      <c r="L3" s="177"/>
      <c r="M3" s="177"/>
      <c r="N3" s="177"/>
      <c r="O3" s="194"/>
      <c r="P3" s="194"/>
      <c r="Q3" s="194"/>
      <c r="R3" s="194"/>
      <c r="S3" s="194"/>
    </row>
    <row r="4" ht="18.75" customHeight="1" spans="1:19">
      <c r="A4" s="42" t="str">
        <f>"单位名称："&amp;"耿马傣族佤族自治县人民代表大会常务委员会办公室"</f>
        <v>单位名称：耿马傣族佤族自治县人民代表大会常务委员会办公室</v>
      </c>
      <c r="B4" s="94"/>
      <c r="C4" s="94"/>
      <c r="D4" s="94"/>
      <c r="E4" s="94"/>
      <c r="F4" s="94"/>
      <c r="G4" s="94"/>
      <c r="H4" s="94"/>
      <c r="I4" s="94"/>
      <c r="J4" s="72"/>
      <c r="K4" s="94"/>
      <c r="L4" s="94"/>
      <c r="M4" s="94"/>
      <c r="N4" s="94"/>
      <c r="O4" s="72"/>
      <c r="P4" s="72"/>
      <c r="Q4" s="72"/>
      <c r="R4" s="72"/>
      <c r="S4" s="39" t="s">
        <v>1</v>
      </c>
    </row>
    <row r="5" ht="18.75" customHeight="1" spans="1:19">
      <c r="A5" s="178" t="s">
        <v>53</v>
      </c>
      <c r="B5" s="179" t="s">
        <v>54</v>
      </c>
      <c r="C5" s="179" t="s">
        <v>55</v>
      </c>
      <c r="D5" s="180" t="s">
        <v>56</v>
      </c>
      <c r="E5" s="181"/>
      <c r="F5" s="181"/>
      <c r="G5" s="181"/>
      <c r="H5" s="181"/>
      <c r="I5" s="181"/>
      <c r="J5" s="195"/>
      <c r="K5" s="181"/>
      <c r="L5" s="181"/>
      <c r="M5" s="181"/>
      <c r="N5" s="196"/>
      <c r="O5" s="180" t="s">
        <v>45</v>
      </c>
      <c r="P5" s="180"/>
      <c r="Q5" s="180"/>
      <c r="R5" s="180"/>
      <c r="S5" s="199"/>
    </row>
    <row r="6" ht="18.75" customHeight="1" spans="1:19">
      <c r="A6" s="182"/>
      <c r="B6" s="183"/>
      <c r="C6" s="183"/>
      <c r="D6" s="184" t="s">
        <v>57</v>
      </c>
      <c r="E6" s="184" t="s">
        <v>58</v>
      </c>
      <c r="F6" s="184" t="s">
        <v>59</v>
      </c>
      <c r="G6" s="184" t="s">
        <v>60</v>
      </c>
      <c r="H6" s="184" t="s">
        <v>61</v>
      </c>
      <c r="I6" s="197" t="s">
        <v>62</v>
      </c>
      <c r="J6" s="197"/>
      <c r="K6" s="197"/>
      <c r="L6" s="197"/>
      <c r="M6" s="197"/>
      <c r="N6" s="187"/>
      <c r="O6" s="184" t="s">
        <v>57</v>
      </c>
      <c r="P6" s="184" t="s">
        <v>58</v>
      </c>
      <c r="Q6" s="184" t="s">
        <v>59</v>
      </c>
      <c r="R6" s="184" t="s">
        <v>60</v>
      </c>
      <c r="S6" s="184" t="s">
        <v>63</v>
      </c>
    </row>
    <row r="7" ht="18.75" customHeight="1" spans="1:19">
      <c r="A7" s="185"/>
      <c r="B7" s="186"/>
      <c r="C7" s="186"/>
      <c r="D7" s="187"/>
      <c r="E7" s="187"/>
      <c r="F7" s="187"/>
      <c r="G7" s="187"/>
      <c r="H7" s="187"/>
      <c r="I7" s="186" t="s">
        <v>57</v>
      </c>
      <c r="J7" s="186" t="s">
        <v>64</v>
      </c>
      <c r="K7" s="186" t="s">
        <v>65</v>
      </c>
      <c r="L7" s="186" t="s">
        <v>66</v>
      </c>
      <c r="M7" s="186" t="s">
        <v>67</v>
      </c>
      <c r="N7" s="186" t="s">
        <v>68</v>
      </c>
      <c r="O7" s="198"/>
      <c r="P7" s="198"/>
      <c r="Q7" s="198"/>
      <c r="R7" s="198"/>
      <c r="S7" s="18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88" t="s">
        <v>69</v>
      </c>
      <c r="B9" s="189" t="s">
        <v>70</v>
      </c>
      <c r="C9" s="24">
        <v>8761261.24</v>
      </c>
      <c r="D9" s="24">
        <v>8761261.24</v>
      </c>
      <c r="E9" s="24">
        <v>8761261.24</v>
      </c>
      <c r="F9" s="24"/>
      <c r="G9" s="24"/>
      <c r="H9" s="24"/>
      <c r="I9" s="24"/>
      <c r="J9" s="24"/>
      <c r="K9" s="24"/>
      <c r="L9" s="24"/>
      <c r="M9" s="24"/>
      <c r="N9" s="24"/>
      <c r="O9" s="24"/>
      <c r="P9" s="24"/>
      <c r="Q9" s="24"/>
      <c r="R9" s="24"/>
      <c r="S9" s="24"/>
    </row>
    <row r="10" ht="18.75" customHeight="1" spans="1:19">
      <c r="A10" s="98" t="s">
        <v>71</v>
      </c>
      <c r="B10" s="190" t="s">
        <v>70</v>
      </c>
      <c r="C10" s="24">
        <v>8761261.24</v>
      </c>
      <c r="D10" s="24">
        <v>8761261.24</v>
      </c>
      <c r="E10" s="24">
        <v>8761261.24</v>
      </c>
      <c r="F10" s="24"/>
      <c r="G10" s="24"/>
      <c r="H10" s="24"/>
      <c r="I10" s="24"/>
      <c r="J10" s="24"/>
      <c r="K10" s="24"/>
      <c r="L10" s="24"/>
      <c r="M10" s="24"/>
      <c r="N10" s="24"/>
      <c r="O10" s="24"/>
      <c r="P10" s="24"/>
      <c r="Q10" s="24"/>
      <c r="R10" s="24"/>
      <c r="S10" s="24"/>
    </row>
    <row r="11" ht="18.75" customHeight="1" spans="1:19">
      <c r="A11" s="191" t="s">
        <v>55</v>
      </c>
      <c r="B11" s="192"/>
      <c r="C11" s="24">
        <v>8761261.24</v>
      </c>
      <c r="D11" s="24">
        <v>8761261.24</v>
      </c>
      <c r="E11" s="24">
        <v>8761261.24</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topLeftCell="I1"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8"/>
      <c r="E2" s="2"/>
      <c r="F2" s="2"/>
      <c r="G2" s="2"/>
      <c r="H2" s="168"/>
      <c r="I2" s="2"/>
      <c r="J2" s="168"/>
      <c r="K2" s="2"/>
      <c r="L2" s="2"/>
      <c r="M2" s="2"/>
      <c r="N2" s="2"/>
      <c r="O2" s="40" t="s">
        <v>72</v>
      </c>
    </row>
    <row r="3" ht="42" customHeight="1" spans="1:15">
      <c r="A3" s="6" t="str">
        <f>"2025"&amp;"年部门支出预算表"</f>
        <v>2025年部门支出预算表</v>
      </c>
      <c r="B3" s="169"/>
      <c r="C3" s="169"/>
      <c r="D3" s="169"/>
      <c r="E3" s="169"/>
      <c r="F3" s="169"/>
      <c r="G3" s="169"/>
      <c r="H3" s="169"/>
      <c r="I3" s="169"/>
      <c r="J3" s="169"/>
      <c r="K3" s="169"/>
      <c r="L3" s="169"/>
      <c r="M3" s="169"/>
      <c r="N3" s="169"/>
      <c r="O3" s="169"/>
    </row>
    <row r="4" ht="18.75" customHeight="1" spans="1:15">
      <c r="A4" s="170" t="str">
        <f>"单位名称："&amp;"耿马傣族佤族自治县人民代表大会常务委员会办公室"</f>
        <v>单位名称：耿马傣族佤族自治县人民代表大会常务委员会办公室</v>
      </c>
      <c r="B4" s="171"/>
      <c r="C4" s="63"/>
      <c r="D4" s="31"/>
      <c r="E4" s="63"/>
      <c r="F4" s="63"/>
      <c r="G4" s="63"/>
      <c r="H4" s="31"/>
      <c r="I4" s="63"/>
      <c r="J4" s="31"/>
      <c r="K4" s="63"/>
      <c r="L4" s="63"/>
      <c r="M4" s="176"/>
      <c r="N4" s="176"/>
      <c r="O4" s="40" t="s">
        <v>1</v>
      </c>
    </row>
    <row r="5" ht="18.75" customHeight="1" spans="1:15">
      <c r="A5" s="11" t="s">
        <v>73</v>
      </c>
      <c r="B5" s="11" t="s">
        <v>74</v>
      </c>
      <c r="C5" s="11" t="s">
        <v>55</v>
      </c>
      <c r="D5" s="13" t="s">
        <v>58</v>
      </c>
      <c r="E5" s="75" t="s">
        <v>75</v>
      </c>
      <c r="F5" s="138" t="s">
        <v>76</v>
      </c>
      <c r="G5" s="11" t="s">
        <v>59</v>
      </c>
      <c r="H5" s="11" t="s">
        <v>60</v>
      </c>
      <c r="I5" s="11" t="s">
        <v>77</v>
      </c>
      <c r="J5" s="13" t="s">
        <v>78</v>
      </c>
      <c r="K5" s="14"/>
      <c r="L5" s="14"/>
      <c r="M5" s="14"/>
      <c r="N5" s="14"/>
      <c r="O5" s="15"/>
    </row>
    <row r="6" ht="30" customHeight="1" spans="1:15">
      <c r="A6" s="19"/>
      <c r="B6" s="19"/>
      <c r="C6" s="19"/>
      <c r="D6" s="67" t="s">
        <v>57</v>
      </c>
      <c r="E6" s="93" t="s">
        <v>75</v>
      </c>
      <c r="F6" s="93" t="s">
        <v>76</v>
      </c>
      <c r="G6" s="19"/>
      <c r="H6" s="19"/>
      <c r="I6" s="19"/>
      <c r="J6" s="67" t="s">
        <v>57</v>
      </c>
      <c r="K6" s="47" t="s">
        <v>79</v>
      </c>
      <c r="L6" s="47" t="s">
        <v>80</v>
      </c>
      <c r="M6" s="47" t="s">
        <v>81</v>
      </c>
      <c r="N6" s="47" t="s">
        <v>82</v>
      </c>
      <c r="O6" s="47" t="s">
        <v>83</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2" t="s">
        <v>84</v>
      </c>
      <c r="B8" s="157" t="s">
        <v>85</v>
      </c>
      <c r="C8" s="24">
        <v>6542453.56</v>
      </c>
      <c r="D8" s="24">
        <v>6542453.56</v>
      </c>
      <c r="E8" s="24">
        <v>5605153.56</v>
      </c>
      <c r="F8" s="24">
        <v>937300</v>
      </c>
      <c r="G8" s="24"/>
      <c r="H8" s="24"/>
      <c r="I8" s="24"/>
      <c r="J8" s="24"/>
      <c r="K8" s="24"/>
      <c r="L8" s="24"/>
      <c r="M8" s="24"/>
      <c r="N8" s="24"/>
      <c r="O8" s="24"/>
    </row>
    <row r="9" ht="18.75" customHeight="1" spans="1:15">
      <c r="A9" s="172" t="s">
        <v>86</v>
      </c>
      <c r="B9" s="173" t="str">
        <f>"  "&amp;"人大事务"</f>
        <v>  人大事务</v>
      </c>
      <c r="C9" s="24">
        <v>6542453.56</v>
      </c>
      <c r="D9" s="24">
        <v>6542453.56</v>
      </c>
      <c r="E9" s="24">
        <v>5605153.56</v>
      </c>
      <c r="F9" s="24">
        <v>937300</v>
      </c>
      <c r="G9" s="24"/>
      <c r="H9" s="24"/>
      <c r="I9" s="24"/>
      <c r="J9" s="24"/>
      <c r="K9" s="24"/>
      <c r="L9" s="24"/>
      <c r="M9" s="24"/>
      <c r="N9" s="24"/>
      <c r="O9" s="24"/>
    </row>
    <row r="10" ht="18.75" customHeight="1" spans="1:15">
      <c r="A10" s="172" t="s">
        <v>87</v>
      </c>
      <c r="B10" s="173" t="str">
        <f>"    "&amp;"行政运行"</f>
        <v>    行政运行</v>
      </c>
      <c r="C10" s="24">
        <v>5605153.56</v>
      </c>
      <c r="D10" s="24">
        <v>5605153.56</v>
      </c>
      <c r="E10" s="24">
        <v>5605153.56</v>
      </c>
      <c r="F10" s="24"/>
      <c r="G10" s="24"/>
      <c r="H10" s="24"/>
      <c r="I10" s="24"/>
      <c r="J10" s="24"/>
      <c r="K10" s="24"/>
      <c r="L10" s="24"/>
      <c r="M10" s="24"/>
      <c r="N10" s="24"/>
      <c r="O10" s="24"/>
    </row>
    <row r="11" ht="18.75" customHeight="1" spans="1:15">
      <c r="A11" s="172" t="s">
        <v>88</v>
      </c>
      <c r="B11" s="173" t="str">
        <f>"    "&amp;"人大会议"</f>
        <v>    人大会议</v>
      </c>
      <c r="C11" s="24">
        <v>370000</v>
      </c>
      <c r="D11" s="24">
        <v>370000</v>
      </c>
      <c r="E11" s="24"/>
      <c r="F11" s="24">
        <v>370000</v>
      </c>
      <c r="G11" s="24"/>
      <c r="H11" s="24"/>
      <c r="I11" s="24"/>
      <c r="J11" s="24"/>
      <c r="K11" s="24"/>
      <c r="L11" s="24"/>
      <c r="M11" s="24"/>
      <c r="N11" s="24"/>
      <c r="O11" s="24"/>
    </row>
    <row r="12" ht="18.75" customHeight="1" spans="1:15">
      <c r="A12" s="172" t="s">
        <v>89</v>
      </c>
      <c r="B12" s="173" t="str">
        <f>"    "&amp;"人大代表履职能力提升"</f>
        <v>    人大代表履职能力提升</v>
      </c>
      <c r="C12" s="24">
        <v>150000</v>
      </c>
      <c r="D12" s="24">
        <v>150000</v>
      </c>
      <c r="E12" s="24"/>
      <c r="F12" s="24">
        <v>150000</v>
      </c>
      <c r="G12" s="24"/>
      <c r="H12" s="24"/>
      <c r="I12" s="24"/>
      <c r="J12" s="24"/>
      <c r="K12" s="24"/>
      <c r="L12" s="24"/>
      <c r="M12" s="24"/>
      <c r="N12" s="24"/>
      <c r="O12" s="24"/>
    </row>
    <row r="13" ht="18.75" customHeight="1" spans="1:15">
      <c r="A13" s="172" t="s">
        <v>90</v>
      </c>
      <c r="B13" s="173" t="str">
        <f>"    "&amp;"代表工作"</f>
        <v>    代表工作</v>
      </c>
      <c r="C13" s="24">
        <v>249600</v>
      </c>
      <c r="D13" s="24">
        <v>249600</v>
      </c>
      <c r="E13" s="24"/>
      <c r="F13" s="24">
        <v>249600</v>
      </c>
      <c r="G13" s="24"/>
      <c r="H13" s="24"/>
      <c r="I13" s="24"/>
      <c r="J13" s="24"/>
      <c r="K13" s="24"/>
      <c r="L13" s="24"/>
      <c r="M13" s="24"/>
      <c r="N13" s="24"/>
      <c r="O13" s="24"/>
    </row>
    <row r="14" ht="18.75" customHeight="1" spans="1:15">
      <c r="A14" s="172" t="s">
        <v>91</v>
      </c>
      <c r="B14" s="173" t="str">
        <f>"    "&amp;"其他人大事务支出"</f>
        <v>    其他人大事务支出</v>
      </c>
      <c r="C14" s="24">
        <v>167700</v>
      </c>
      <c r="D14" s="24">
        <v>167700</v>
      </c>
      <c r="E14" s="24"/>
      <c r="F14" s="24">
        <v>167700</v>
      </c>
      <c r="G14" s="24"/>
      <c r="H14" s="24"/>
      <c r="I14" s="24"/>
      <c r="J14" s="24"/>
      <c r="K14" s="24"/>
      <c r="L14" s="24"/>
      <c r="M14" s="24"/>
      <c r="N14" s="24"/>
      <c r="O14" s="24"/>
    </row>
    <row r="15" ht="18.75" customHeight="1" spans="1:15">
      <c r="A15" s="132" t="s">
        <v>92</v>
      </c>
      <c r="B15" s="157" t="s">
        <v>93</v>
      </c>
      <c r="C15" s="24">
        <v>1368189.6</v>
      </c>
      <c r="D15" s="24">
        <v>1368189.6</v>
      </c>
      <c r="E15" s="24">
        <v>1368189.6</v>
      </c>
      <c r="F15" s="24"/>
      <c r="G15" s="24"/>
      <c r="H15" s="24"/>
      <c r="I15" s="24"/>
      <c r="J15" s="24"/>
      <c r="K15" s="24"/>
      <c r="L15" s="24"/>
      <c r="M15" s="24"/>
      <c r="N15" s="24"/>
      <c r="O15" s="24"/>
    </row>
    <row r="16" ht="18.75" customHeight="1" spans="1:15">
      <c r="A16" s="172" t="s">
        <v>94</v>
      </c>
      <c r="B16" s="173" t="str">
        <f>"  "&amp;"行政事业单位养老支出"</f>
        <v>  行政事业单位养老支出</v>
      </c>
      <c r="C16" s="24">
        <v>1337668.8</v>
      </c>
      <c r="D16" s="24">
        <v>1337668.8</v>
      </c>
      <c r="E16" s="24">
        <v>1337668.8</v>
      </c>
      <c r="F16" s="24"/>
      <c r="G16" s="24"/>
      <c r="H16" s="24"/>
      <c r="I16" s="24"/>
      <c r="J16" s="24"/>
      <c r="K16" s="24"/>
      <c r="L16" s="24"/>
      <c r="M16" s="24"/>
      <c r="N16" s="24"/>
      <c r="O16" s="24"/>
    </row>
    <row r="17" ht="18.75" customHeight="1" spans="1:15">
      <c r="A17" s="172" t="s">
        <v>95</v>
      </c>
      <c r="B17" s="173" t="str">
        <f>"    "&amp;"行政单位离退休"</f>
        <v>    行政单位离退休</v>
      </c>
      <c r="C17" s="24">
        <v>644779.2</v>
      </c>
      <c r="D17" s="24">
        <v>644779.2</v>
      </c>
      <c r="E17" s="24">
        <v>644779.2</v>
      </c>
      <c r="F17" s="24"/>
      <c r="G17" s="24"/>
      <c r="H17" s="24"/>
      <c r="I17" s="24"/>
      <c r="J17" s="24"/>
      <c r="K17" s="24"/>
      <c r="L17" s="24"/>
      <c r="M17" s="24"/>
      <c r="N17" s="24"/>
      <c r="O17" s="24"/>
    </row>
    <row r="18" ht="18.75" customHeight="1" spans="1:15">
      <c r="A18" s="172" t="s">
        <v>96</v>
      </c>
      <c r="B18" s="173" t="str">
        <f>"    "&amp;"机关事业单位基本养老保险缴费支出"</f>
        <v>    机关事业单位基本养老保险缴费支出</v>
      </c>
      <c r="C18" s="24">
        <v>692889.6</v>
      </c>
      <c r="D18" s="24">
        <v>692889.6</v>
      </c>
      <c r="E18" s="24">
        <v>692889.6</v>
      </c>
      <c r="F18" s="24"/>
      <c r="G18" s="24"/>
      <c r="H18" s="24"/>
      <c r="I18" s="24"/>
      <c r="J18" s="24"/>
      <c r="K18" s="24"/>
      <c r="L18" s="24"/>
      <c r="M18" s="24"/>
      <c r="N18" s="24"/>
      <c r="O18" s="24"/>
    </row>
    <row r="19" ht="18.75" customHeight="1" spans="1:15">
      <c r="A19" s="172" t="s">
        <v>97</v>
      </c>
      <c r="B19" s="173" t="str">
        <f>"  "&amp;"抚恤"</f>
        <v>  抚恤</v>
      </c>
      <c r="C19" s="24">
        <v>30520.8</v>
      </c>
      <c r="D19" s="24">
        <v>30520.8</v>
      </c>
      <c r="E19" s="24">
        <v>30520.8</v>
      </c>
      <c r="F19" s="24"/>
      <c r="G19" s="24"/>
      <c r="H19" s="24"/>
      <c r="I19" s="24"/>
      <c r="J19" s="24"/>
      <c r="K19" s="24"/>
      <c r="L19" s="24"/>
      <c r="M19" s="24"/>
      <c r="N19" s="24"/>
      <c r="O19" s="24"/>
    </row>
    <row r="20" ht="18.75" customHeight="1" spans="1:15">
      <c r="A20" s="172" t="s">
        <v>98</v>
      </c>
      <c r="B20" s="173" t="str">
        <f>"    "&amp;"死亡抚恤"</f>
        <v>    死亡抚恤</v>
      </c>
      <c r="C20" s="24">
        <v>30520.8</v>
      </c>
      <c r="D20" s="24">
        <v>30520.8</v>
      </c>
      <c r="E20" s="24">
        <v>30520.8</v>
      </c>
      <c r="F20" s="24"/>
      <c r="G20" s="24"/>
      <c r="H20" s="24"/>
      <c r="I20" s="24"/>
      <c r="J20" s="24"/>
      <c r="K20" s="24"/>
      <c r="L20" s="24"/>
      <c r="M20" s="24"/>
      <c r="N20" s="24"/>
      <c r="O20" s="24"/>
    </row>
    <row r="21" ht="18.75" customHeight="1" spans="1:15">
      <c r="A21" s="132" t="s">
        <v>99</v>
      </c>
      <c r="B21" s="157" t="s">
        <v>100</v>
      </c>
      <c r="C21" s="24">
        <v>330950.88</v>
      </c>
      <c r="D21" s="24">
        <v>330950.88</v>
      </c>
      <c r="E21" s="24">
        <v>330950.88</v>
      </c>
      <c r="F21" s="24"/>
      <c r="G21" s="24"/>
      <c r="H21" s="24"/>
      <c r="I21" s="24"/>
      <c r="J21" s="24"/>
      <c r="K21" s="24"/>
      <c r="L21" s="24"/>
      <c r="M21" s="24"/>
      <c r="N21" s="24"/>
      <c r="O21" s="24"/>
    </row>
    <row r="22" ht="18.75" customHeight="1" spans="1:15">
      <c r="A22" s="172" t="s">
        <v>101</v>
      </c>
      <c r="B22" s="173" t="str">
        <f>"  "&amp;"行政事业单位医疗"</f>
        <v>  行政事业单位医疗</v>
      </c>
      <c r="C22" s="24">
        <v>330950.88</v>
      </c>
      <c r="D22" s="24">
        <v>330950.88</v>
      </c>
      <c r="E22" s="24">
        <v>330950.88</v>
      </c>
      <c r="F22" s="24"/>
      <c r="G22" s="24"/>
      <c r="H22" s="24"/>
      <c r="I22" s="24"/>
      <c r="J22" s="24"/>
      <c r="K22" s="24"/>
      <c r="L22" s="24"/>
      <c r="M22" s="24"/>
      <c r="N22" s="24"/>
      <c r="O22" s="24"/>
    </row>
    <row r="23" ht="18.75" customHeight="1" spans="1:15">
      <c r="A23" s="172" t="s">
        <v>102</v>
      </c>
      <c r="B23" s="173" t="str">
        <f>"    "&amp;"行政单位医疗"</f>
        <v>    行政单位医疗</v>
      </c>
      <c r="C23" s="24">
        <v>307469.76</v>
      </c>
      <c r="D23" s="24">
        <v>307469.76</v>
      </c>
      <c r="E23" s="24">
        <v>307469.76</v>
      </c>
      <c r="F23" s="24"/>
      <c r="G23" s="24"/>
      <c r="H23" s="24"/>
      <c r="I23" s="24"/>
      <c r="J23" s="24"/>
      <c r="K23" s="24"/>
      <c r="L23" s="24"/>
      <c r="M23" s="24"/>
      <c r="N23" s="24"/>
      <c r="O23" s="24"/>
    </row>
    <row r="24" ht="18.75" customHeight="1" spans="1:15">
      <c r="A24" s="172" t="s">
        <v>103</v>
      </c>
      <c r="B24" s="173" t="str">
        <f>"    "&amp;"其他行政事业单位医疗支出"</f>
        <v>    其他行政事业单位医疗支出</v>
      </c>
      <c r="C24" s="24">
        <v>23481.12</v>
      </c>
      <c r="D24" s="24">
        <v>23481.12</v>
      </c>
      <c r="E24" s="24">
        <v>23481.12</v>
      </c>
      <c r="F24" s="24"/>
      <c r="G24" s="24"/>
      <c r="H24" s="24"/>
      <c r="I24" s="24"/>
      <c r="J24" s="24"/>
      <c r="K24" s="24"/>
      <c r="L24" s="24"/>
      <c r="M24" s="24"/>
      <c r="N24" s="24"/>
      <c r="O24" s="24"/>
    </row>
    <row r="25" ht="18.75" customHeight="1" spans="1:15">
      <c r="A25" s="132" t="s">
        <v>104</v>
      </c>
      <c r="B25" s="157" t="s">
        <v>105</v>
      </c>
      <c r="C25" s="24">
        <v>519667.2</v>
      </c>
      <c r="D25" s="24">
        <v>519667.2</v>
      </c>
      <c r="E25" s="24">
        <v>519667.2</v>
      </c>
      <c r="F25" s="24"/>
      <c r="G25" s="24"/>
      <c r="H25" s="24"/>
      <c r="I25" s="24"/>
      <c r="J25" s="24"/>
      <c r="K25" s="24"/>
      <c r="L25" s="24"/>
      <c r="M25" s="24"/>
      <c r="N25" s="24"/>
      <c r="O25" s="24"/>
    </row>
    <row r="26" ht="18.75" customHeight="1" spans="1:15">
      <c r="A26" s="172" t="s">
        <v>106</v>
      </c>
      <c r="B26" s="173" t="str">
        <f>"  "&amp;"住房改革支出"</f>
        <v>  住房改革支出</v>
      </c>
      <c r="C26" s="24">
        <v>519667.2</v>
      </c>
      <c r="D26" s="24">
        <v>519667.2</v>
      </c>
      <c r="E26" s="24">
        <v>519667.2</v>
      </c>
      <c r="F26" s="24"/>
      <c r="G26" s="24"/>
      <c r="H26" s="24"/>
      <c r="I26" s="24"/>
      <c r="J26" s="24"/>
      <c r="K26" s="24"/>
      <c r="L26" s="24"/>
      <c r="M26" s="24"/>
      <c r="N26" s="24"/>
      <c r="O26" s="24"/>
    </row>
    <row r="27" ht="18.75" customHeight="1" spans="1:15">
      <c r="A27" s="172" t="s">
        <v>107</v>
      </c>
      <c r="B27" s="173" t="str">
        <f>"    "&amp;"住房公积金"</f>
        <v>    住房公积金</v>
      </c>
      <c r="C27" s="24">
        <v>519667.2</v>
      </c>
      <c r="D27" s="24">
        <v>519667.2</v>
      </c>
      <c r="E27" s="24">
        <v>519667.2</v>
      </c>
      <c r="F27" s="24"/>
      <c r="G27" s="24"/>
      <c r="H27" s="24"/>
      <c r="I27" s="24"/>
      <c r="J27" s="24"/>
      <c r="K27" s="24"/>
      <c r="L27" s="24"/>
      <c r="M27" s="24"/>
      <c r="N27" s="24"/>
      <c r="O27" s="24"/>
    </row>
    <row r="28" ht="18.75" customHeight="1" spans="1:15">
      <c r="A28" s="174" t="s">
        <v>108</v>
      </c>
      <c r="B28" s="175" t="s">
        <v>108</v>
      </c>
      <c r="C28" s="24">
        <v>8761261.24</v>
      </c>
      <c r="D28" s="24">
        <v>8761261.24</v>
      </c>
      <c r="E28" s="24">
        <v>7823961.24</v>
      </c>
      <c r="F28" s="24">
        <v>937300</v>
      </c>
      <c r="G28" s="24"/>
      <c r="H28" s="24"/>
      <c r="I28" s="24"/>
      <c r="J28" s="24"/>
      <c r="K28" s="24"/>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109</v>
      </c>
    </row>
    <row r="3" ht="36" customHeight="1" spans="1:4">
      <c r="A3" s="6" t="str">
        <f>"2025"&amp;"年部门财政拨款收支预算总表"</f>
        <v>2025年部门财政拨款收支预算总表</v>
      </c>
      <c r="B3" s="155"/>
      <c r="C3" s="155"/>
      <c r="D3" s="155"/>
    </row>
    <row r="4" ht="18.75" customHeight="1" spans="1:4">
      <c r="A4" s="8" t="str">
        <f>"单位名称："&amp;"耿马傣族佤族自治县人民代表大会常务委员会办公室"</f>
        <v>单位名称：耿马傣族佤族自治县人民代表大会常务委员会办公室</v>
      </c>
      <c r="B4" s="156"/>
      <c r="C4" s="156"/>
      <c r="D4" s="40" t="s">
        <v>1</v>
      </c>
    </row>
    <row r="5" ht="18.75" customHeight="1" spans="1:4">
      <c r="A5" s="13" t="s">
        <v>2</v>
      </c>
      <c r="B5" s="15"/>
      <c r="C5" s="13" t="s">
        <v>3</v>
      </c>
      <c r="D5" s="15"/>
    </row>
    <row r="6" ht="18.75" customHeight="1" spans="1:4">
      <c r="A6" s="32" t="s">
        <v>4</v>
      </c>
      <c r="B6" s="107" t="str">
        <f t="shared" ref="B6:D6" si="0">"2025"&amp;"年预算数"</f>
        <v>2025年预算数</v>
      </c>
      <c r="C6" s="32" t="s">
        <v>110</v>
      </c>
      <c r="D6" s="107" t="str">
        <f t="shared" si="0"/>
        <v>2025年预算数</v>
      </c>
    </row>
    <row r="7" ht="18.75" customHeight="1" spans="1:4">
      <c r="A7" s="34"/>
      <c r="B7" s="19"/>
      <c r="C7" s="34"/>
      <c r="D7" s="19"/>
    </row>
    <row r="8" ht="18.75" customHeight="1" spans="1:4">
      <c r="A8" s="157" t="s">
        <v>111</v>
      </c>
      <c r="B8" s="24">
        <v>8761261.24</v>
      </c>
      <c r="C8" s="23" t="s">
        <v>112</v>
      </c>
      <c r="D8" s="24">
        <v>8761261.24</v>
      </c>
    </row>
    <row r="9" ht="18.75" customHeight="1" spans="1:4">
      <c r="A9" s="158" t="s">
        <v>113</v>
      </c>
      <c r="B9" s="24">
        <v>8761261.24</v>
      </c>
      <c r="C9" s="23" t="s">
        <v>114</v>
      </c>
      <c r="D9" s="24">
        <v>6542453.56</v>
      </c>
    </row>
    <row r="10" ht="18.75" customHeight="1" spans="1:4">
      <c r="A10" s="158" t="s">
        <v>115</v>
      </c>
      <c r="B10" s="24"/>
      <c r="C10" s="23" t="s">
        <v>116</v>
      </c>
      <c r="D10" s="24"/>
    </row>
    <row r="11" ht="18.75" customHeight="1" spans="1:4">
      <c r="A11" s="158" t="s">
        <v>117</v>
      </c>
      <c r="B11" s="24"/>
      <c r="C11" s="23" t="s">
        <v>118</v>
      </c>
      <c r="D11" s="24"/>
    </row>
    <row r="12" ht="18.75" customHeight="1" spans="1:4">
      <c r="A12" s="159" t="s">
        <v>119</v>
      </c>
      <c r="B12" s="24"/>
      <c r="C12" s="160" t="s">
        <v>120</v>
      </c>
      <c r="D12" s="24"/>
    </row>
    <row r="13" ht="18.75" customHeight="1" spans="1:4">
      <c r="A13" s="161" t="s">
        <v>113</v>
      </c>
      <c r="B13" s="24"/>
      <c r="C13" s="162" t="s">
        <v>121</v>
      </c>
      <c r="D13" s="24"/>
    </row>
    <row r="14" ht="18.75" customHeight="1" spans="1:4">
      <c r="A14" s="161" t="s">
        <v>115</v>
      </c>
      <c r="B14" s="24"/>
      <c r="C14" s="162" t="s">
        <v>122</v>
      </c>
      <c r="D14" s="24"/>
    </row>
    <row r="15" ht="18.75" customHeight="1" spans="1:4">
      <c r="A15" s="161" t="s">
        <v>117</v>
      </c>
      <c r="B15" s="24"/>
      <c r="C15" s="162" t="s">
        <v>123</v>
      </c>
      <c r="D15" s="24"/>
    </row>
    <row r="16" ht="18.75" customHeight="1" spans="1:4">
      <c r="A16" s="161" t="s">
        <v>26</v>
      </c>
      <c r="B16" s="24"/>
      <c r="C16" s="162" t="s">
        <v>124</v>
      </c>
      <c r="D16" s="24">
        <v>1368189.6</v>
      </c>
    </row>
    <row r="17" ht="18.75" customHeight="1" spans="1:4">
      <c r="A17" s="161" t="s">
        <v>26</v>
      </c>
      <c r="B17" s="24" t="s">
        <v>26</v>
      </c>
      <c r="C17" s="162" t="s">
        <v>125</v>
      </c>
      <c r="D17" s="24">
        <v>330950.88</v>
      </c>
    </row>
    <row r="18" ht="18.75" customHeight="1" spans="1:4">
      <c r="A18" s="163" t="s">
        <v>26</v>
      </c>
      <c r="B18" s="24" t="s">
        <v>26</v>
      </c>
      <c r="C18" s="162" t="s">
        <v>126</v>
      </c>
      <c r="D18" s="24"/>
    </row>
    <row r="19" ht="18.75" customHeight="1" spans="1:4">
      <c r="A19" s="163" t="s">
        <v>26</v>
      </c>
      <c r="B19" s="24" t="s">
        <v>26</v>
      </c>
      <c r="C19" s="162" t="s">
        <v>127</v>
      </c>
      <c r="D19" s="24"/>
    </row>
    <row r="20" ht="18.75" customHeight="1" spans="1:4">
      <c r="A20" s="164" t="s">
        <v>26</v>
      </c>
      <c r="B20" s="24" t="s">
        <v>26</v>
      </c>
      <c r="C20" s="162" t="s">
        <v>128</v>
      </c>
      <c r="D20" s="24"/>
    </row>
    <row r="21" ht="18.75" customHeight="1" spans="1:4">
      <c r="A21" s="164" t="s">
        <v>26</v>
      </c>
      <c r="B21" s="24" t="s">
        <v>26</v>
      </c>
      <c r="C21" s="162" t="s">
        <v>129</v>
      </c>
      <c r="D21" s="24"/>
    </row>
    <row r="22" ht="18.75" customHeight="1" spans="1:4">
      <c r="A22" s="164" t="s">
        <v>26</v>
      </c>
      <c r="B22" s="24" t="s">
        <v>26</v>
      </c>
      <c r="C22" s="162" t="s">
        <v>130</v>
      </c>
      <c r="D22" s="24"/>
    </row>
    <row r="23" ht="18.75" customHeight="1" spans="1:4">
      <c r="A23" s="164" t="s">
        <v>26</v>
      </c>
      <c r="B23" s="24" t="s">
        <v>26</v>
      </c>
      <c r="C23" s="162" t="s">
        <v>131</v>
      </c>
      <c r="D23" s="24"/>
    </row>
    <row r="24" ht="18.75" customHeight="1" spans="1:4">
      <c r="A24" s="164" t="s">
        <v>26</v>
      </c>
      <c r="B24" s="24" t="s">
        <v>26</v>
      </c>
      <c r="C24" s="162" t="s">
        <v>132</v>
      </c>
      <c r="D24" s="24"/>
    </row>
    <row r="25" ht="18.75" customHeight="1" spans="1:4">
      <c r="A25" s="164" t="s">
        <v>26</v>
      </c>
      <c r="B25" s="24" t="s">
        <v>26</v>
      </c>
      <c r="C25" s="162" t="s">
        <v>133</v>
      </c>
      <c r="D25" s="24"/>
    </row>
    <row r="26" ht="18.75" customHeight="1" spans="1:4">
      <c r="A26" s="164" t="s">
        <v>26</v>
      </c>
      <c r="B26" s="24" t="s">
        <v>26</v>
      </c>
      <c r="C26" s="162" t="s">
        <v>134</v>
      </c>
      <c r="D26" s="24"/>
    </row>
    <row r="27" ht="18.75" customHeight="1" spans="1:4">
      <c r="A27" s="164" t="s">
        <v>26</v>
      </c>
      <c r="B27" s="24" t="s">
        <v>26</v>
      </c>
      <c r="C27" s="162" t="s">
        <v>135</v>
      </c>
      <c r="D27" s="24">
        <v>519667.2</v>
      </c>
    </row>
    <row r="28" ht="18.75" customHeight="1" spans="1:4">
      <c r="A28" s="164" t="s">
        <v>26</v>
      </c>
      <c r="B28" s="24" t="s">
        <v>26</v>
      </c>
      <c r="C28" s="162" t="s">
        <v>136</v>
      </c>
      <c r="D28" s="24"/>
    </row>
    <row r="29" ht="18.75" customHeight="1" spans="1:4">
      <c r="A29" s="164" t="s">
        <v>26</v>
      </c>
      <c r="B29" s="24" t="s">
        <v>26</v>
      </c>
      <c r="C29" s="162" t="s">
        <v>137</v>
      </c>
      <c r="D29" s="24"/>
    </row>
    <row r="30" ht="18.75" customHeight="1" spans="1:4">
      <c r="A30" s="164" t="s">
        <v>26</v>
      </c>
      <c r="B30" s="24" t="s">
        <v>26</v>
      </c>
      <c r="C30" s="162" t="s">
        <v>138</v>
      </c>
      <c r="D30" s="24"/>
    </row>
    <row r="31" ht="18.75" customHeight="1" spans="1:4">
      <c r="A31" s="164" t="s">
        <v>26</v>
      </c>
      <c r="B31" s="24" t="s">
        <v>26</v>
      </c>
      <c r="C31" s="162" t="s">
        <v>139</v>
      </c>
      <c r="D31" s="24"/>
    </row>
    <row r="32" ht="18.75" customHeight="1" spans="1:4">
      <c r="A32" s="165" t="s">
        <v>26</v>
      </c>
      <c r="B32" s="24" t="s">
        <v>26</v>
      </c>
      <c r="C32" s="162" t="s">
        <v>140</v>
      </c>
      <c r="D32" s="24"/>
    </row>
    <row r="33" ht="18.75" customHeight="1" spans="1:4">
      <c r="A33" s="165" t="s">
        <v>26</v>
      </c>
      <c r="B33" s="24" t="s">
        <v>26</v>
      </c>
      <c r="C33" s="162" t="s">
        <v>141</v>
      </c>
      <c r="D33" s="24"/>
    </row>
    <row r="34" ht="18.75" customHeight="1" spans="1:4">
      <c r="A34" s="165" t="s">
        <v>26</v>
      </c>
      <c r="B34" s="24" t="s">
        <v>26</v>
      </c>
      <c r="C34" s="162" t="s">
        <v>142</v>
      </c>
      <c r="D34" s="24"/>
    </row>
    <row r="35" ht="18.75" customHeight="1" spans="1:4">
      <c r="A35" s="165" t="s">
        <v>26</v>
      </c>
      <c r="B35" s="24" t="s">
        <v>26</v>
      </c>
      <c r="C35" s="162" t="s">
        <v>143</v>
      </c>
      <c r="D35" s="24"/>
    </row>
    <row r="36" ht="18.75" customHeight="1" spans="1:4">
      <c r="A36" s="56" t="s">
        <v>144</v>
      </c>
      <c r="B36" s="166">
        <v>8761261.24</v>
      </c>
      <c r="C36" s="167" t="s">
        <v>51</v>
      </c>
      <c r="D36" s="166">
        <v>8761261.24</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6"/>
      <c r="F2" s="58"/>
      <c r="G2" s="40" t="s">
        <v>145</v>
      </c>
    </row>
    <row r="3" ht="39" customHeight="1" spans="1:7">
      <c r="A3" s="6" t="str">
        <f>"2025"&amp;"年一般公共预算支出预算表（按功能科目分类）"</f>
        <v>2025年一般公共预算支出预算表（按功能科目分类）</v>
      </c>
      <c r="B3" s="147"/>
      <c r="C3" s="147"/>
      <c r="D3" s="147"/>
      <c r="E3" s="147"/>
      <c r="F3" s="147"/>
      <c r="G3" s="147"/>
    </row>
    <row r="4" ht="18" customHeight="1" spans="1:7">
      <c r="A4" s="148" t="str">
        <f>"单位名称："&amp;"耿马傣族佤族自治县人民代表大会常务委员会办公室"</f>
        <v>单位名称：耿马傣族佤族自治县人民代表大会常务委员会办公室</v>
      </c>
      <c r="B4" s="30"/>
      <c r="C4" s="31"/>
      <c r="D4" s="31"/>
      <c r="E4" s="31"/>
      <c r="F4" s="102"/>
      <c r="G4" s="40" t="s">
        <v>1</v>
      </c>
    </row>
    <row r="5" ht="20.25" customHeight="1" spans="1:7">
      <c r="A5" s="149" t="s">
        <v>146</v>
      </c>
      <c r="B5" s="150"/>
      <c r="C5" s="107" t="s">
        <v>55</v>
      </c>
      <c r="D5" s="130" t="s">
        <v>75</v>
      </c>
      <c r="E5" s="14"/>
      <c r="F5" s="15"/>
      <c r="G5" s="123" t="s">
        <v>76</v>
      </c>
    </row>
    <row r="6" ht="20.25" customHeight="1" spans="1:7">
      <c r="A6" s="151" t="s">
        <v>73</v>
      </c>
      <c r="B6" s="151" t="s">
        <v>74</v>
      </c>
      <c r="C6" s="34"/>
      <c r="D6" s="67" t="s">
        <v>57</v>
      </c>
      <c r="E6" s="67" t="s">
        <v>147</v>
      </c>
      <c r="F6" s="67" t="s">
        <v>148</v>
      </c>
      <c r="G6" s="95"/>
    </row>
    <row r="7" ht="19.5" customHeight="1" spans="1:7">
      <c r="A7" s="151" t="s">
        <v>149</v>
      </c>
      <c r="B7" s="151" t="s">
        <v>150</v>
      </c>
      <c r="C7" s="151" t="s">
        <v>151</v>
      </c>
      <c r="D7" s="67">
        <v>4</v>
      </c>
      <c r="E7" s="152" t="s">
        <v>152</v>
      </c>
      <c r="F7" s="152" t="s">
        <v>153</v>
      </c>
      <c r="G7" s="151" t="s">
        <v>154</v>
      </c>
    </row>
    <row r="8" ht="18" customHeight="1" spans="1:7">
      <c r="A8" s="35" t="s">
        <v>84</v>
      </c>
      <c r="B8" s="35" t="s">
        <v>85</v>
      </c>
      <c r="C8" s="24">
        <v>6542453.56</v>
      </c>
      <c r="D8" s="24">
        <v>5605153.56</v>
      </c>
      <c r="E8" s="24">
        <v>4927119.62</v>
      </c>
      <c r="F8" s="24">
        <v>678033.94</v>
      </c>
      <c r="G8" s="24">
        <v>937300</v>
      </c>
    </row>
    <row r="9" ht="18" customHeight="1" spans="1:7">
      <c r="A9" s="118" t="s">
        <v>86</v>
      </c>
      <c r="B9" s="118" t="s">
        <v>155</v>
      </c>
      <c r="C9" s="24">
        <v>6542453.56</v>
      </c>
      <c r="D9" s="24">
        <v>5605153.56</v>
      </c>
      <c r="E9" s="24">
        <v>4927119.62</v>
      </c>
      <c r="F9" s="24">
        <v>678033.94</v>
      </c>
      <c r="G9" s="24">
        <v>937300</v>
      </c>
    </row>
    <row r="10" ht="18" customHeight="1" spans="1:7">
      <c r="A10" s="119" t="s">
        <v>87</v>
      </c>
      <c r="B10" s="119" t="s">
        <v>156</v>
      </c>
      <c r="C10" s="24">
        <v>5605153.56</v>
      </c>
      <c r="D10" s="24">
        <v>5605153.56</v>
      </c>
      <c r="E10" s="24">
        <v>4927119.62</v>
      </c>
      <c r="F10" s="24">
        <v>678033.94</v>
      </c>
      <c r="G10" s="24"/>
    </row>
    <row r="11" ht="18" customHeight="1" spans="1:7">
      <c r="A11" s="119" t="s">
        <v>88</v>
      </c>
      <c r="B11" s="119" t="s">
        <v>157</v>
      </c>
      <c r="C11" s="24">
        <v>370000</v>
      </c>
      <c r="D11" s="24"/>
      <c r="E11" s="24"/>
      <c r="F11" s="24"/>
      <c r="G11" s="24">
        <v>370000</v>
      </c>
    </row>
    <row r="12" ht="18" customHeight="1" spans="1:7">
      <c r="A12" s="119" t="s">
        <v>89</v>
      </c>
      <c r="B12" s="119" t="s">
        <v>158</v>
      </c>
      <c r="C12" s="24">
        <v>150000</v>
      </c>
      <c r="D12" s="24"/>
      <c r="E12" s="24"/>
      <c r="F12" s="24"/>
      <c r="G12" s="24">
        <v>150000</v>
      </c>
    </row>
    <row r="13" ht="18" customHeight="1" spans="1:7">
      <c r="A13" s="119" t="s">
        <v>90</v>
      </c>
      <c r="B13" s="119" t="s">
        <v>159</v>
      </c>
      <c r="C13" s="24">
        <v>249600</v>
      </c>
      <c r="D13" s="24"/>
      <c r="E13" s="24"/>
      <c r="F13" s="24"/>
      <c r="G13" s="24">
        <v>249600</v>
      </c>
    </row>
    <row r="14" ht="18" customHeight="1" spans="1:7">
      <c r="A14" s="119" t="s">
        <v>91</v>
      </c>
      <c r="B14" s="119" t="s">
        <v>160</v>
      </c>
      <c r="C14" s="24">
        <v>167700</v>
      </c>
      <c r="D14" s="24"/>
      <c r="E14" s="24"/>
      <c r="F14" s="24"/>
      <c r="G14" s="24">
        <v>167700</v>
      </c>
    </row>
    <row r="15" ht="18" customHeight="1" spans="1:7">
      <c r="A15" s="35" t="s">
        <v>92</v>
      </c>
      <c r="B15" s="35" t="s">
        <v>93</v>
      </c>
      <c r="C15" s="24">
        <v>1368189.6</v>
      </c>
      <c r="D15" s="24">
        <v>1368189.6</v>
      </c>
      <c r="E15" s="24">
        <v>1368189.6</v>
      </c>
      <c r="F15" s="24"/>
      <c r="G15" s="24"/>
    </row>
    <row r="16" ht="18" customHeight="1" spans="1:7">
      <c r="A16" s="118" t="s">
        <v>94</v>
      </c>
      <c r="B16" s="118" t="s">
        <v>161</v>
      </c>
      <c r="C16" s="24">
        <v>1337668.8</v>
      </c>
      <c r="D16" s="24">
        <v>1337668.8</v>
      </c>
      <c r="E16" s="24">
        <v>1337668.8</v>
      </c>
      <c r="F16" s="24"/>
      <c r="G16" s="24"/>
    </row>
    <row r="17" ht="18" customHeight="1" spans="1:7">
      <c r="A17" s="119" t="s">
        <v>95</v>
      </c>
      <c r="B17" s="119" t="s">
        <v>162</v>
      </c>
      <c r="C17" s="24">
        <v>644779.2</v>
      </c>
      <c r="D17" s="24">
        <v>644779.2</v>
      </c>
      <c r="E17" s="24">
        <v>644779.2</v>
      </c>
      <c r="F17" s="24"/>
      <c r="G17" s="24"/>
    </row>
    <row r="18" ht="18" customHeight="1" spans="1:7">
      <c r="A18" s="119" t="s">
        <v>96</v>
      </c>
      <c r="B18" s="119" t="s">
        <v>163</v>
      </c>
      <c r="C18" s="24">
        <v>692889.6</v>
      </c>
      <c r="D18" s="24">
        <v>692889.6</v>
      </c>
      <c r="E18" s="24">
        <v>692889.6</v>
      </c>
      <c r="F18" s="24"/>
      <c r="G18" s="24"/>
    </row>
    <row r="19" ht="18" customHeight="1" spans="1:7">
      <c r="A19" s="118" t="s">
        <v>97</v>
      </c>
      <c r="B19" s="118" t="s">
        <v>164</v>
      </c>
      <c r="C19" s="24">
        <v>30520.8</v>
      </c>
      <c r="D19" s="24">
        <v>30520.8</v>
      </c>
      <c r="E19" s="24">
        <v>30520.8</v>
      </c>
      <c r="F19" s="24"/>
      <c r="G19" s="24"/>
    </row>
    <row r="20" ht="18" customHeight="1" spans="1:7">
      <c r="A20" s="119" t="s">
        <v>98</v>
      </c>
      <c r="B20" s="119" t="s">
        <v>165</v>
      </c>
      <c r="C20" s="24">
        <v>30520.8</v>
      </c>
      <c r="D20" s="24">
        <v>30520.8</v>
      </c>
      <c r="E20" s="24">
        <v>30520.8</v>
      </c>
      <c r="F20" s="24"/>
      <c r="G20" s="24"/>
    </row>
    <row r="21" ht="18" customHeight="1" spans="1:7">
      <c r="A21" s="35" t="s">
        <v>99</v>
      </c>
      <c r="B21" s="35" t="s">
        <v>100</v>
      </c>
      <c r="C21" s="24">
        <v>330950.88</v>
      </c>
      <c r="D21" s="24">
        <v>330950.88</v>
      </c>
      <c r="E21" s="24">
        <v>330950.88</v>
      </c>
      <c r="F21" s="24"/>
      <c r="G21" s="24"/>
    </row>
    <row r="22" ht="18" customHeight="1" spans="1:7">
      <c r="A22" s="118" t="s">
        <v>101</v>
      </c>
      <c r="B22" s="118" t="s">
        <v>166</v>
      </c>
      <c r="C22" s="24">
        <v>330950.88</v>
      </c>
      <c r="D22" s="24">
        <v>330950.88</v>
      </c>
      <c r="E22" s="24">
        <v>330950.88</v>
      </c>
      <c r="F22" s="24"/>
      <c r="G22" s="24"/>
    </row>
    <row r="23" ht="18" customHeight="1" spans="1:7">
      <c r="A23" s="119" t="s">
        <v>102</v>
      </c>
      <c r="B23" s="119" t="s">
        <v>167</v>
      </c>
      <c r="C23" s="24">
        <v>307469.76</v>
      </c>
      <c r="D23" s="24">
        <v>307469.76</v>
      </c>
      <c r="E23" s="24">
        <v>307469.76</v>
      </c>
      <c r="F23" s="24"/>
      <c r="G23" s="24"/>
    </row>
    <row r="24" ht="18" customHeight="1" spans="1:7">
      <c r="A24" s="119" t="s">
        <v>103</v>
      </c>
      <c r="B24" s="119" t="s">
        <v>168</v>
      </c>
      <c r="C24" s="24">
        <v>23481.12</v>
      </c>
      <c r="D24" s="24">
        <v>23481.12</v>
      </c>
      <c r="E24" s="24">
        <v>23481.12</v>
      </c>
      <c r="F24" s="24"/>
      <c r="G24" s="24"/>
    </row>
    <row r="25" ht="18" customHeight="1" spans="1:7">
      <c r="A25" s="35" t="s">
        <v>104</v>
      </c>
      <c r="B25" s="35" t="s">
        <v>105</v>
      </c>
      <c r="C25" s="24">
        <v>519667.2</v>
      </c>
      <c r="D25" s="24">
        <v>519667.2</v>
      </c>
      <c r="E25" s="24">
        <v>519667.2</v>
      </c>
      <c r="F25" s="24"/>
      <c r="G25" s="24"/>
    </row>
    <row r="26" ht="18" customHeight="1" spans="1:7">
      <c r="A26" s="118" t="s">
        <v>106</v>
      </c>
      <c r="B26" s="118" t="s">
        <v>169</v>
      </c>
      <c r="C26" s="24">
        <v>519667.2</v>
      </c>
      <c r="D26" s="24">
        <v>519667.2</v>
      </c>
      <c r="E26" s="24">
        <v>519667.2</v>
      </c>
      <c r="F26" s="24"/>
      <c r="G26" s="24"/>
    </row>
    <row r="27" ht="18" customHeight="1" spans="1:7">
      <c r="A27" s="119" t="s">
        <v>107</v>
      </c>
      <c r="B27" s="119" t="s">
        <v>170</v>
      </c>
      <c r="C27" s="24">
        <v>519667.2</v>
      </c>
      <c r="D27" s="24">
        <v>519667.2</v>
      </c>
      <c r="E27" s="24">
        <v>519667.2</v>
      </c>
      <c r="F27" s="24"/>
      <c r="G27" s="24"/>
    </row>
    <row r="28" ht="18" customHeight="1" spans="1:7">
      <c r="A28" s="153" t="s">
        <v>108</v>
      </c>
      <c r="B28" s="154" t="s">
        <v>108</v>
      </c>
      <c r="C28" s="24">
        <v>8761261.24</v>
      </c>
      <c r="D28" s="24">
        <v>7823961.24</v>
      </c>
      <c r="E28" s="24">
        <v>7145927.3</v>
      </c>
      <c r="F28" s="24">
        <v>678033.94</v>
      </c>
      <c r="G28" s="24">
        <v>937300</v>
      </c>
    </row>
  </sheetData>
  <mergeCells count="7">
    <mergeCell ref="A3:G3"/>
    <mergeCell ref="A4:E4"/>
    <mergeCell ref="A5:B5"/>
    <mergeCell ref="D5:F5"/>
    <mergeCell ref="A28:B28"/>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A1" sqref="A1"/>
    </sheetView>
  </sheetViews>
  <sheetFormatPr defaultColWidth="9.14285714285714" defaultRowHeight="14.25" customHeight="1" outlineLevelRow="7" outlineLevelCol="5"/>
  <cols>
    <col min="1" max="1" width="23.5714285714286" customWidth="1"/>
    <col min="2" max="6" width="22.847619047619" customWidth="1"/>
  </cols>
  <sheetData>
    <row r="1" customHeight="1" spans="1:6">
      <c r="A1" s="139"/>
      <c r="B1" s="139"/>
      <c r="C1" s="139"/>
      <c r="D1" s="139"/>
      <c r="E1" s="139"/>
      <c r="F1" s="139"/>
    </row>
    <row r="2" ht="15" customHeight="1" spans="1:6">
      <c r="A2" s="140"/>
      <c r="B2" s="141"/>
      <c r="C2" s="63"/>
      <c r="F2" s="88" t="s">
        <v>171</v>
      </c>
    </row>
    <row r="3" ht="39" customHeight="1" spans="1:6">
      <c r="A3" s="128" t="str">
        <f>"2025"&amp;"年一般公共预算“三公”经费支出预算表"</f>
        <v>2025年一般公共预算“三公”经费支出预算表</v>
      </c>
      <c r="B3" s="52"/>
      <c r="C3" s="52"/>
      <c r="D3" s="52"/>
      <c r="E3" s="52"/>
      <c r="F3" s="52"/>
    </row>
    <row r="4" ht="18.75" customHeight="1" spans="1:6">
      <c r="A4" s="42" t="str">
        <f>"单位名称："&amp;"耿马傣族佤族自治县人民代表大会常务委员会办公室"</f>
        <v>单位名称：耿马傣族佤族自治县人民代表大会常务委员会办公室</v>
      </c>
      <c r="B4" s="141"/>
      <c r="C4" s="63"/>
      <c r="D4" s="31"/>
      <c r="F4" s="88" t="s">
        <v>172</v>
      </c>
    </row>
    <row r="5" ht="18.75" customHeight="1" spans="1:6">
      <c r="A5" s="11" t="s">
        <v>173</v>
      </c>
      <c r="B5" s="32" t="s">
        <v>174</v>
      </c>
      <c r="C5" s="13" t="s">
        <v>175</v>
      </c>
      <c r="D5" s="14"/>
      <c r="E5" s="15"/>
      <c r="F5" s="32" t="s">
        <v>176</v>
      </c>
    </row>
    <row r="6" ht="18.75" customHeight="1" spans="1:6">
      <c r="A6" s="18"/>
      <c r="B6" s="34"/>
      <c r="C6" s="67" t="s">
        <v>57</v>
      </c>
      <c r="D6" s="67" t="s">
        <v>177</v>
      </c>
      <c r="E6" s="67" t="s">
        <v>178</v>
      </c>
      <c r="F6" s="34"/>
    </row>
    <row r="7" ht="18.75" customHeight="1" spans="1:6">
      <c r="A7" s="142">
        <v>1</v>
      </c>
      <c r="B7" s="143">
        <v>2</v>
      </c>
      <c r="C7" s="144">
        <v>3</v>
      </c>
      <c r="D7" s="144">
        <v>4</v>
      </c>
      <c r="E7" s="144">
        <v>5</v>
      </c>
      <c r="F7" s="143">
        <v>6</v>
      </c>
    </row>
    <row r="8" ht="18.75" customHeight="1" spans="1:6">
      <c r="A8" s="145">
        <v>180000</v>
      </c>
      <c r="B8" s="145"/>
      <c r="C8" s="145">
        <v>150000</v>
      </c>
      <c r="D8" s="145"/>
      <c r="E8" s="145">
        <v>150000</v>
      </c>
      <c r="F8" s="145">
        <v>30000</v>
      </c>
    </row>
  </sheetData>
  <mergeCells count="6">
    <mergeCell ref="A3:F3"/>
    <mergeCell ref="A4:C4"/>
    <mergeCell ref="C5:E5"/>
    <mergeCell ref="A5:A6"/>
    <mergeCell ref="B5:B6"/>
    <mergeCell ref="F5:F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L1" workbookViewId="0">
      <pane ySplit="1" topLeftCell="A2" activePane="bottomLeft" state="frozen"/>
      <selection/>
      <selection pane="bottomLeft"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8"/>
      <c r="I2" s="68"/>
      <c r="J2" s="68"/>
      <c r="K2" s="68"/>
      <c r="L2" s="68"/>
      <c r="M2" s="68"/>
      <c r="N2" s="31"/>
      <c r="O2" s="31"/>
      <c r="P2" s="31"/>
      <c r="Q2" s="68"/>
      <c r="U2" s="126"/>
      <c r="W2" s="39" t="s">
        <v>179</v>
      </c>
    </row>
    <row r="3" ht="39.75" customHeight="1" spans="1:23">
      <c r="A3" s="128"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"单位名称："&amp;"耿马傣族佤族自治县人民代表大会常务委员会办公室"</f>
        <v>单位名称：耿马傣族佤族自治县人民代表大会常务委员会办公室</v>
      </c>
      <c r="B4" s="129"/>
      <c r="C4" s="129"/>
      <c r="D4" s="129"/>
      <c r="E4" s="129"/>
      <c r="F4" s="129"/>
      <c r="G4" s="129"/>
      <c r="H4" s="72"/>
      <c r="I4" s="72"/>
      <c r="J4" s="72"/>
      <c r="K4" s="72"/>
      <c r="L4" s="72"/>
      <c r="M4" s="72"/>
      <c r="N4" s="94"/>
      <c r="O4" s="94"/>
      <c r="P4" s="94"/>
      <c r="Q4" s="72"/>
      <c r="U4" s="126"/>
      <c r="W4" s="39" t="s">
        <v>172</v>
      </c>
    </row>
    <row r="5" ht="18" customHeight="1" spans="1:23">
      <c r="A5" s="11" t="s">
        <v>180</v>
      </c>
      <c r="B5" s="11" t="s">
        <v>181</v>
      </c>
      <c r="C5" s="11" t="s">
        <v>182</v>
      </c>
      <c r="D5" s="11" t="s">
        <v>183</v>
      </c>
      <c r="E5" s="11" t="s">
        <v>184</v>
      </c>
      <c r="F5" s="11" t="s">
        <v>185</v>
      </c>
      <c r="G5" s="11" t="s">
        <v>186</v>
      </c>
      <c r="H5" s="130" t="s">
        <v>187</v>
      </c>
      <c r="I5" s="65" t="s">
        <v>187</v>
      </c>
      <c r="J5" s="65"/>
      <c r="K5" s="65"/>
      <c r="L5" s="65"/>
      <c r="M5" s="65"/>
      <c r="N5" s="14"/>
      <c r="O5" s="14"/>
      <c r="P5" s="14"/>
      <c r="Q5" s="75" t="s">
        <v>61</v>
      </c>
      <c r="R5" s="65" t="s">
        <v>78</v>
      </c>
      <c r="S5" s="65"/>
      <c r="T5" s="65"/>
      <c r="U5" s="65"/>
      <c r="V5" s="65"/>
      <c r="W5" s="136"/>
    </row>
    <row r="6" ht="18" customHeight="1" spans="1:23">
      <c r="A6" s="16"/>
      <c r="B6" s="125"/>
      <c r="C6" s="16"/>
      <c r="D6" s="16"/>
      <c r="E6" s="16"/>
      <c r="F6" s="16"/>
      <c r="G6" s="16"/>
      <c r="H6" s="107" t="s">
        <v>188</v>
      </c>
      <c r="I6" s="130" t="s">
        <v>58</v>
      </c>
      <c r="J6" s="65"/>
      <c r="K6" s="65"/>
      <c r="L6" s="65"/>
      <c r="M6" s="136"/>
      <c r="N6" s="13" t="s">
        <v>189</v>
      </c>
      <c r="O6" s="14"/>
      <c r="P6" s="15"/>
      <c r="Q6" s="11" t="s">
        <v>61</v>
      </c>
      <c r="R6" s="130" t="s">
        <v>78</v>
      </c>
      <c r="S6" s="75" t="s">
        <v>64</v>
      </c>
      <c r="T6" s="65" t="s">
        <v>78</v>
      </c>
      <c r="U6" s="75" t="s">
        <v>66</v>
      </c>
      <c r="V6" s="75" t="s">
        <v>67</v>
      </c>
      <c r="W6" s="138" t="s">
        <v>68</v>
      </c>
    </row>
    <row r="7" ht="18.75" customHeight="1" spans="1:23">
      <c r="A7" s="33"/>
      <c r="B7" s="33"/>
      <c r="C7" s="33"/>
      <c r="D7" s="33"/>
      <c r="E7" s="33"/>
      <c r="F7" s="33"/>
      <c r="G7" s="33"/>
      <c r="H7" s="33"/>
      <c r="I7" s="137" t="s">
        <v>190</v>
      </c>
      <c r="J7" s="11" t="s">
        <v>191</v>
      </c>
      <c r="K7" s="11" t="s">
        <v>192</v>
      </c>
      <c r="L7" s="11" t="s">
        <v>193</v>
      </c>
      <c r="M7" s="11" t="s">
        <v>194</v>
      </c>
      <c r="N7" s="11" t="s">
        <v>58</v>
      </c>
      <c r="O7" s="11" t="s">
        <v>59</v>
      </c>
      <c r="P7" s="11" t="s">
        <v>60</v>
      </c>
      <c r="Q7" s="33"/>
      <c r="R7" s="11" t="s">
        <v>57</v>
      </c>
      <c r="S7" s="11" t="s">
        <v>64</v>
      </c>
      <c r="T7" s="11" t="s">
        <v>195</v>
      </c>
      <c r="U7" s="11" t="s">
        <v>66</v>
      </c>
      <c r="V7" s="11" t="s">
        <v>67</v>
      </c>
      <c r="W7" s="11" t="s">
        <v>68</v>
      </c>
    </row>
    <row r="8" ht="37.5" customHeight="1" spans="1:23">
      <c r="A8" s="110"/>
      <c r="B8" s="110"/>
      <c r="C8" s="110"/>
      <c r="D8" s="110"/>
      <c r="E8" s="110"/>
      <c r="F8" s="110"/>
      <c r="G8" s="110"/>
      <c r="H8" s="110"/>
      <c r="I8" s="93"/>
      <c r="J8" s="18" t="s">
        <v>196</v>
      </c>
      <c r="K8" s="18" t="s">
        <v>192</v>
      </c>
      <c r="L8" s="18" t="s">
        <v>193</v>
      </c>
      <c r="M8" s="18" t="s">
        <v>194</v>
      </c>
      <c r="N8" s="18" t="s">
        <v>192</v>
      </c>
      <c r="O8" s="18" t="s">
        <v>193</v>
      </c>
      <c r="P8" s="18" t="s">
        <v>194</v>
      </c>
      <c r="Q8" s="18" t="s">
        <v>61</v>
      </c>
      <c r="R8" s="18" t="s">
        <v>57</v>
      </c>
      <c r="S8" s="18" t="s">
        <v>64</v>
      </c>
      <c r="T8" s="18" t="s">
        <v>195</v>
      </c>
      <c r="U8" s="18" t="s">
        <v>66</v>
      </c>
      <c r="V8" s="18" t="s">
        <v>67</v>
      </c>
      <c r="W8" s="18" t="s">
        <v>68</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70</v>
      </c>
      <c r="B10" s="132"/>
      <c r="C10" s="132"/>
      <c r="D10" s="132"/>
      <c r="E10" s="132"/>
      <c r="F10" s="132"/>
      <c r="G10" s="132"/>
      <c r="H10" s="24">
        <v>7823961.24</v>
      </c>
      <c r="I10" s="24">
        <v>7823961.24</v>
      </c>
      <c r="J10" s="24"/>
      <c r="K10" s="24"/>
      <c r="L10" s="24">
        <v>7823961.24</v>
      </c>
      <c r="M10" s="24"/>
      <c r="N10" s="24"/>
      <c r="O10" s="24"/>
      <c r="P10" s="24"/>
      <c r="Q10" s="24"/>
      <c r="R10" s="24"/>
      <c r="S10" s="24"/>
      <c r="T10" s="24"/>
      <c r="U10" s="24"/>
      <c r="V10" s="24"/>
      <c r="W10" s="24"/>
    </row>
    <row r="11" ht="21" customHeight="1" spans="1:23">
      <c r="A11" s="133" t="s">
        <v>70</v>
      </c>
      <c r="B11" s="22"/>
      <c r="C11" s="22"/>
      <c r="D11" s="22"/>
      <c r="E11" s="22"/>
      <c r="F11" s="22"/>
      <c r="G11" s="22"/>
      <c r="H11" s="24">
        <v>7823961.24</v>
      </c>
      <c r="I11" s="24">
        <v>7823961.24</v>
      </c>
      <c r="J11" s="24"/>
      <c r="K11" s="24"/>
      <c r="L11" s="24">
        <v>7823961.24</v>
      </c>
      <c r="M11" s="24"/>
      <c r="N11" s="24"/>
      <c r="O11" s="24"/>
      <c r="P11" s="24"/>
      <c r="Q11" s="24"/>
      <c r="R11" s="24"/>
      <c r="S11" s="24"/>
      <c r="T11" s="24"/>
      <c r="U11" s="24"/>
      <c r="V11" s="24"/>
      <c r="W11" s="24"/>
    </row>
    <row r="12" ht="21" customHeight="1" spans="1:23">
      <c r="A12" s="133" t="s">
        <v>70</v>
      </c>
      <c r="B12" s="22" t="s">
        <v>197</v>
      </c>
      <c r="C12" s="22" t="s">
        <v>198</v>
      </c>
      <c r="D12" s="22" t="s">
        <v>87</v>
      </c>
      <c r="E12" s="22" t="s">
        <v>156</v>
      </c>
      <c r="F12" s="22" t="s">
        <v>199</v>
      </c>
      <c r="G12" s="22" t="s">
        <v>200</v>
      </c>
      <c r="H12" s="24">
        <v>1767168</v>
      </c>
      <c r="I12" s="24">
        <v>1767168</v>
      </c>
      <c r="J12" s="24"/>
      <c r="K12" s="24"/>
      <c r="L12" s="24">
        <v>1767168</v>
      </c>
      <c r="M12" s="24"/>
      <c r="N12" s="24"/>
      <c r="O12" s="24"/>
      <c r="P12" s="24"/>
      <c r="Q12" s="24"/>
      <c r="R12" s="24"/>
      <c r="S12" s="24"/>
      <c r="T12" s="24"/>
      <c r="U12" s="24"/>
      <c r="V12" s="24"/>
      <c r="W12" s="24"/>
    </row>
    <row r="13" ht="21" customHeight="1" spans="1:23">
      <c r="A13" s="133" t="s">
        <v>70</v>
      </c>
      <c r="B13" s="22" t="s">
        <v>197</v>
      </c>
      <c r="C13" s="22" t="s">
        <v>198</v>
      </c>
      <c r="D13" s="22" t="s">
        <v>87</v>
      </c>
      <c r="E13" s="22" t="s">
        <v>156</v>
      </c>
      <c r="F13" s="22" t="s">
        <v>201</v>
      </c>
      <c r="G13" s="22" t="s">
        <v>202</v>
      </c>
      <c r="H13" s="24">
        <v>445500</v>
      </c>
      <c r="I13" s="24">
        <v>445500</v>
      </c>
      <c r="J13" s="24"/>
      <c r="K13" s="24"/>
      <c r="L13" s="24">
        <v>445500</v>
      </c>
      <c r="M13" s="24"/>
      <c r="N13" s="24"/>
      <c r="O13" s="24"/>
      <c r="P13" s="24"/>
      <c r="Q13" s="24"/>
      <c r="R13" s="24"/>
      <c r="S13" s="24"/>
      <c r="T13" s="24"/>
      <c r="U13" s="24"/>
      <c r="V13" s="24"/>
      <c r="W13" s="24"/>
    </row>
    <row r="14" ht="21" customHeight="1" spans="1:23">
      <c r="A14" s="133" t="s">
        <v>70</v>
      </c>
      <c r="B14" s="22" t="s">
        <v>197</v>
      </c>
      <c r="C14" s="22" t="s">
        <v>198</v>
      </c>
      <c r="D14" s="22" t="s">
        <v>87</v>
      </c>
      <c r="E14" s="22" t="s">
        <v>156</v>
      </c>
      <c r="F14" s="22" t="s">
        <v>201</v>
      </c>
      <c r="G14" s="22" t="s">
        <v>202</v>
      </c>
      <c r="H14" s="24">
        <v>1813932</v>
      </c>
      <c r="I14" s="24">
        <v>1813932</v>
      </c>
      <c r="J14" s="24"/>
      <c r="K14" s="24"/>
      <c r="L14" s="24">
        <v>1813932</v>
      </c>
      <c r="M14" s="24"/>
      <c r="N14" s="24"/>
      <c r="O14" s="24"/>
      <c r="P14" s="24"/>
      <c r="Q14" s="24"/>
      <c r="R14" s="24"/>
      <c r="S14" s="24"/>
      <c r="T14" s="24"/>
      <c r="U14" s="24"/>
      <c r="V14" s="24"/>
      <c r="W14" s="24"/>
    </row>
    <row r="15" ht="21" customHeight="1" spans="1:23">
      <c r="A15" s="133" t="s">
        <v>70</v>
      </c>
      <c r="B15" s="22" t="s">
        <v>197</v>
      </c>
      <c r="C15" s="22" t="s">
        <v>198</v>
      </c>
      <c r="D15" s="22" t="s">
        <v>87</v>
      </c>
      <c r="E15" s="22" t="s">
        <v>156</v>
      </c>
      <c r="F15" s="22" t="s">
        <v>203</v>
      </c>
      <c r="G15" s="22" t="s">
        <v>204</v>
      </c>
      <c r="H15" s="24">
        <v>147264</v>
      </c>
      <c r="I15" s="24">
        <v>147264</v>
      </c>
      <c r="J15" s="24"/>
      <c r="K15" s="24"/>
      <c r="L15" s="24">
        <v>147264</v>
      </c>
      <c r="M15" s="24"/>
      <c r="N15" s="24"/>
      <c r="O15" s="24"/>
      <c r="P15" s="24"/>
      <c r="Q15" s="24"/>
      <c r="R15" s="24"/>
      <c r="S15" s="24"/>
      <c r="T15" s="24"/>
      <c r="U15" s="24"/>
      <c r="V15" s="24"/>
      <c r="W15" s="24"/>
    </row>
    <row r="16" ht="21" customHeight="1" spans="1:23">
      <c r="A16" s="133" t="s">
        <v>70</v>
      </c>
      <c r="B16" s="22" t="s">
        <v>205</v>
      </c>
      <c r="C16" s="22" t="s">
        <v>206</v>
      </c>
      <c r="D16" s="22" t="s">
        <v>87</v>
      </c>
      <c r="E16" s="22" t="s">
        <v>156</v>
      </c>
      <c r="F16" s="22" t="s">
        <v>203</v>
      </c>
      <c r="G16" s="22" t="s">
        <v>204</v>
      </c>
      <c r="H16" s="24">
        <v>749460</v>
      </c>
      <c r="I16" s="24">
        <v>749460</v>
      </c>
      <c r="J16" s="24"/>
      <c r="K16" s="24"/>
      <c r="L16" s="24">
        <v>749460</v>
      </c>
      <c r="M16" s="24"/>
      <c r="N16" s="24"/>
      <c r="O16" s="24"/>
      <c r="P16" s="24"/>
      <c r="Q16" s="24"/>
      <c r="R16" s="24"/>
      <c r="S16" s="24"/>
      <c r="T16" s="24"/>
      <c r="U16" s="24"/>
      <c r="V16" s="24"/>
      <c r="W16" s="24"/>
    </row>
    <row r="17" ht="21" customHeight="1" spans="1:23">
      <c r="A17" s="133" t="s">
        <v>70</v>
      </c>
      <c r="B17" s="22" t="s">
        <v>207</v>
      </c>
      <c r="C17" s="22" t="s">
        <v>208</v>
      </c>
      <c r="D17" s="22" t="s">
        <v>96</v>
      </c>
      <c r="E17" s="22" t="s">
        <v>163</v>
      </c>
      <c r="F17" s="22" t="s">
        <v>209</v>
      </c>
      <c r="G17" s="22" t="s">
        <v>210</v>
      </c>
      <c r="H17" s="24">
        <v>692889.6</v>
      </c>
      <c r="I17" s="24">
        <v>692889.6</v>
      </c>
      <c r="J17" s="24"/>
      <c r="K17" s="24"/>
      <c r="L17" s="24">
        <v>692889.6</v>
      </c>
      <c r="M17" s="24"/>
      <c r="N17" s="24"/>
      <c r="O17" s="24"/>
      <c r="P17" s="24"/>
      <c r="Q17" s="24"/>
      <c r="R17" s="24"/>
      <c r="S17" s="24"/>
      <c r="T17" s="24"/>
      <c r="U17" s="24"/>
      <c r="V17" s="24"/>
      <c r="W17" s="24"/>
    </row>
    <row r="18" ht="21" customHeight="1" spans="1:23">
      <c r="A18" s="133" t="s">
        <v>70</v>
      </c>
      <c r="B18" s="22" t="s">
        <v>207</v>
      </c>
      <c r="C18" s="22" t="s">
        <v>208</v>
      </c>
      <c r="D18" s="22" t="s">
        <v>211</v>
      </c>
      <c r="E18" s="22" t="s">
        <v>212</v>
      </c>
      <c r="F18" s="22" t="s">
        <v>213</v>
      </c>
      <c r="G18" s="22" t="s">
        <v>214</v>
      </c>
      <c r="H18" s="24"/>
      <c r="I18" s="24"/>
      <c r="J18" s="24"/>
      <c r="K18" s="24"/>
      <c r="L18" s="24"/>
      <c r="M18" s="24"/>
      <c r="N18" s="24"/>
      <c r="O18" s="24"/>
      <c r="P18" s="24"/>
      <c r="Q18" s="24"/>
      <c r="R18" s="24"/>
      <c r="S18" s="24"/>
      <c r="T18" s="24"/>
      <c r="U18" s="24"/>
      <c r="V18" s="24"/>
      <c r="W18" s="24"/>
    </row>
    <row r="19" ht="21" customHeight="1" spans="1:23">
      <c r="A19" s="133" t="s">
        <v>70</v>
      </c>
      <c r="B19" s="22" t="s">
        <v>207</v>
      </c>
      <c r="C19" s="22" t="s">
        <v>208</v>
      </c>
      <c r="D19" s="22" t="s">
        <v>102</v>
      </c>
      <c r="E19" s="22" t="s">
        <v>167</v>
      </c>
      <c r="F19" s="22" t="s">
        <v>215</v>
      </c>
      <c r="G19" s="22" t="s">
        <v>216</v>
      </c>
      <c r="H19" s="24">
        <v>307469.76</v>
      </c>
      <c r="I19" s="24">
        <v>307469.76</v>
      </c>
      <c r="J19" s="24"/>
      <c r="K19" s="24"/>
      <c r="L19" s="24">
        <v>307469.76</v>
      </c>
      <c r="M19" s="24"/>
      <c r="N19" s="24"/>
      <c r="O19" s="24"/>
      <c r="P19" s="24"/>
      <c r="Q19" s="24"/>
      <c r="R19" s="24"/>
      <c r="S19" s="24"/>
      <c r="T19" s="24"/>
      <c r="U19" s="24"/>
      <c r="V19" s="24"/>
      <c r="W19" s="24"/>
    </row>
    <row r="20" ht="21" customHeight="1" spans="1:23">
      <c r="A20" s="133" t="s">
        <v>70</v>
      </c>
      <c r="B20" s="22" t="s">
        <v>207</v>
      </c>
      <c r="C20" s="22" t="s">
        <v>208</v>
      </c>
      <c r="D20" s="22" t="s">
        <v>217</v>
      </c>
      <c r="E20" s="22" t="s">
        <v>218</v>
      </c>
      <c r="F20" s="22" t="s">
        <v>215</v>
      </c>
      <c r="G20" s="22" t="s">
        <v>216</v>
      </c>
      <c r="H20" s="24"/>
      <c r="I20" s="24"/>
      <c r="J20" s="24"/>
      <c r="K20" s="24"/>
      <c r="L20" s="24"/>
      <c r="M20" s="24"/>
      <c r="N20" s="24"/>
      <c r="O20" s="24"/>
      <c r="P20" s="24"/>
      <c r="Q20" s="24"/>
      <c r="R20" s="24"/>
      <c r="S20" s="24"/>
      <c r="T20" s="24"/>
      <c r="U20" s="24"/>
      <c r="V20" s="24"/>
      <c r="W20" s="24"/>
    </row>
    <row r="21" ht="21" customHeight="1" spans="1:23">
      <c r="A21" s="133" t="s">
        <v>70</v>
      </c>
      <c r="B21" s="22" t="s">
        <v>207</v>
      </c>
      <c r="C21" s="22" t="s">
        <v>208</v>
      </c>
      <c r="D21" s="22" t="s">
        <v>219</v>
      </c>
      <c r="E21" s="22" t="s">
        <v>220</v>
      </c>
      <c r="F21" s="22" t="s">
        <v>221</v>
      </c>
      <c r="G21" s="22" t="s">
        <v>222</v>
      </c>
      <c r="H21" s="24"/>
      <c r="I21" s="24"/>
      <c r="J21" s="24"/>
      <c r="K21" s="24"/>
      <c r="L21" s="24"/>
      <c r="M21" s="24"/>
      <c r="N21" s="24"/>
      <c r="O21" s="24"/>
      <c r="P21" s="24"/>
      <c r="Q21" s="24"/>
      <c r="R21" s="24"/>
      <c r="S21" s="24"/>
      <c r="T21" s="24"/>
      <c r="U21" s="24"/>
      <c r="V21" s="24"/>
      <c r="W21" s="24"/>
    </row>
    <row r="22" ht="21" customHeight="1" spans="1:23">
      <c r="A22" s="133" t="s">
        <v>70</v>
      </c>
      <c r="B22" s="22" t="s">
        <v>207</v>
      </c>
      <c r="C22" s="22" t="s">
        <v>208</v>
      </c>
      <c r="D22" s="22" t="s">
        <v>87</v>
      </c>
      <c r="E22" s="22" t="s">
        <v>156</v>
      </c>
      <c r="F22" s="22" t="s">
        <v>223</v>
      </c>
      <c r="G22" s="22" t="s">
        <v>224</v>
      </c>
      <c r="H22" s="24">
        <v>3795.62</v>
      </c>
      <c r="I22" s="24">
        <v>3795.62</v>
      </c>
      <c r="J22" s="24"/>
      <c r="K22" s="24"/>
      <c r="L22" s="24">
        <v>3795.62</v>
      </c>
      <c r="M22" s="24"/>
      <c r="N22" s="24"/>
      <c r="O22" s="24"/>
      <c r="P22" s="24"/>
      <c r="Q22" s="24"/>
      <c r="R22" s="24"/>
      <c r="S22" s="24"/>
      <c r="T22" s="24"/>
      <c r="U22" s="24"/>
      <c r="V22" s="24"/>
      <c r="W22" s="24"/>
    </row>
    <row r="23" ht="21" customHeight="1" spans="1:23">
      <c r="A23" s="133" t="s">
        <v>70</v>
      </c>
      <c r="B23" s="22" t="s">
        <v>207</v>
      </c>
      <c r="C23" s="22" t="s">
        <v>208</v>
      </c>
      <c r="D23" s="22" t="s">
        <v>103</v>
      </c>
      <c r="E23" s="22" t="s">
        <v>168</v>
      </c>
      <c r="F23" s="22" t="s">
        <v>223</v>
      </c>
      <c r="G23" s="22" t="s">
        <v>224</v>
      </c>
      <c r="H23" s="24">
        <v>14820</v>
      </c>
      <c r="I23" s="24">
        <v>14820</v>
      </c>
      <c r="J23" s="24"/>
      <c r="K23" s="24"/>
      <c r="L23" s="24">
        <v>14820</v>
      </c>
      <c r="M23" s="24"/>
      <c r="N23" s="24"/>
      <c r="O23" s="24"/>
      <c r="P23" s="24"/>
      <c r="Q23" s="24"/>
      <c r="R23" s="24"/>
      <c r="S23" s="24"/>
      <c r="T23" s="24"/>
      <c r="U23" s="24"/>
      <c r="V23" s="24"/>
      <c r="W23" s="24"/>
    </row>
    <row r="24" ht="21" customHeight="1" spans="1:23">
      <c r="A24" s="133" t="s">
        <v>70</v>
      </c>
      <c r="B24" s="22" t="s">
        <v>207</v>
      </c>
      <c r="C24" s="22" t="s">
        <v>208</v>
      </c>
      <c r="D24" s="22" t="s">
        <v>103</v>
      </c>
      <c r="E24" s="22" t="s">
        <v>168</v>
      </c>
      <c r="F24" s="22" t="s">
        <v>223</v>
      </c>
      <c r="G24" s="22" t="s">
        <v>224</v>
      </c>
      <c r="H24" s="24">
        <v>8661.12</v>
      </c>
      <c r="I24" s="24">
        <v>8661.12</v>
      </c>
      <c r="J24" s="24"/>
      <c r="K24" s="24"/>
      <c r="L24" s="24">
        <v>8661.12</v>
      </c>
      <c r="M24" s="24"/>
      <c r="N24" s="24"/>
      <c r="O24" s="24"/>
      <c r="P24" s="24"/>
      <c r="Q24" s="24"/>
      <c r="R24" s="24"/>
      <c r="S24" s="24"/>
      <c r="T24" s="24"/>
      <c r="U24" s="24"/>
      <c r="V24" s="24"/>
      <c r="W24" s="24"/>
    </row>
    <row r="25" ht="21" customHeight="1" spans="1:23">
      <c r="A25" s="133" t="s">
        <v>70</v>
      </c>
      <c r="B25" s="22" t="s">
        <v>225</v>
      </c>
      <c r="C25" s="22" t="s">
        <v>170</v>
      </c>
      <c r="D25" s="22" t="s">
        <v>107</v>
      </c>
      <c r="E25" s="22" t="s">
        <v>170</v>
      </c>
      <c r="F25" s="22" t="s">
        <v>226</v>
      </c>
      <c r="G25" s="22" t="s">
        <v>170</v>
      </c>
      <c r="H25" s="24">
        <v>519667.2</v>
      </c>
      <c r="I25" s="24">
        <v>519667.2</v>
      </c>
      <c r="J25" s="24"/>
      <c r="K25" s="24"/>
      <c r="L25" s="24">
        <v>519667.2</v>
      </c>
      <c r="M25" s="24"/>
      <c r="N25" s="24"/>
      <c r="O25" s="24"/>
      <c r="P25" s="24"/>
      <c r="Q25" s="24"/>
      <c r="R25" s="24"/>
      <c r="S25" s="24"/>
      <c r="T25" s="24"/>
      <c r="U25" s="24"/>
      <c r="V25" s="24"/>
      <c r="W25" s="24"/>
    </row>
    <row r="26" ht="21" customHeight="1" spans="1:23">
      <c r="A26" s="133" t="s">
        <v>70</v>
      </c>
      <c r="B26" s="22" t="s">
        <v>227</v>
      </c>
      <c r="C26" s="22" t="s">
        <v>228</v>
      </c>
      <c r="D26" s="22" t="s">
        <v>87</v>
      </c>
      <c r="E26" s="22" t="s">
        <v>156</v>
      </c>
      <c r="F26" s="22" t="s">
        <v>229</v>
      </c>
      <c r="G26" s="22" t="s">
        <v>230</v>
      </c>
      <c r="H26" s="24">
        <v>80000</v>
      </c>
      <c r="I26" s="24">
        <v>80000</v>
      </c>
      <c r="J26" s="24"/>
      <c r="K26" s="24"/>
      <c r="L26" s="24">
        <v>80000</v>
      </c>
      <c r="M26" s="24"/>
      <c r="N26" s="24"/>
      <c r="O26" s="24"/>
      <c r="P26" s="24"/>
      <c r="Q26" s="24"/>
      <c r="R26" s="24"/>
      <c r="S26" s="24"/>
      <c r="T26" s="24"/>
      <c r="U26" s="24"/>
      <c r="V26" s="24"/>
      <c r="W26" s="24"/>
    </row>
    <row r="27" ht="21" customHeight="1" spans="1:23">
      <c r="A27" s="133" t="s">
        <v>70</v>
      </c>
      <c r="B27" s="22" t="s">
        <v>227</v>
      </c>
      <c r="C27" s="22" t="s">
        <v>228</v>
      </c>
      <c r="D27" s="22" t="s">
        <v>87</v>
      </c>
      <c r="E27" s="22" t="s">
        <v>156</v>
      </c>
      <c r="F27" s="22" t="s">
        <v>231</v>
      </c>
      <c r="G27" s="22" t="s">
        <v>232</v>
      </c>
      <c r="H27" s="24">
        <v>30000</v>
      </c>
      <c r="I27" s="24">
        <v>30000</v>
      </c>
      <c r="J27" s="24"/>
      <c r="K27" s="24"/>
      <c r="L27" s="24">
        <v>30000</v>
      </c>
      <c r="M27" s="24"/>
      <c r="N27" s="24"/>
      <c r="O27" s="24"/>
      <c r="P27" s="24"/>
      <c r="Q27" s="24"/>
      <c r="R27" s="24"/>
      <c r="S27" s="24"/>
      <c r="T27" s="24"/>
      <c r="U27" s="24"/>
      <c r="V27" s="24"/>
      <c r="W27" s="24"/>
    </row>
    <row r="28" ht="21" customHeight="1" spans="1:23">
      <c r="A28" s="133" t="s">
        <v>70</v>
      </c>
      <c r="B28" s="22" t="s">
        <v>233</v>
      </c>
      <c r="C28" s="22" t="s">
        <v>234</v>
      </c>
      <c r="D28" s="22" t="s">
        <v>87</v>
      </c>
      <c r="E28" s="22" t="s">
        <v>156</v>
      </c>
      <c r="F28" s="22" t="s">
        <v>235</v>
      </c>
      <c r="G28" s="22" t="s">
        <v>176</v>
      </c>
      <c r="H28" s="24">
        <v>30000</v>
      </c>
      <c r="I28" s="24">
        <v>30000</v>
      </c>
      <c r="J28" s="24"/>
      <c r="K28" s="24"/>
      <c r="L28" s="24">
        <v>30000</v>
      </c>
      <c r="M28" s="24"/>
      <c r="N28" s="24"/>
      <c r="O28" s="24"/>
      <c r="P28" s="24"/>
      <c r="Q28" s="24"/>
      <c r="R28" s="24"/>
      <c r="S28" s="24"/>
      <c r="T28" s="24"/>
      <c r="U28" s="24"/>
      <c r="V28" s="24"/>
      <c r="W28" s="24"/>
    </row>
    <row r="29" ht="21" customHeight="1" spans="1:23">
      <c r="A29" s="133" t="s">
        <v>70</v>
      </c>
      <c r="B29" s="22" t="s">
        <v>236</v>
      </c>
      <c r="C29" s="22" t="s">
        <v>237</v>
      </c>
      <c r="D29" s="22" t="s">
        <v>87</v>
      </c>
      <c r="E29" s="22" t="s">
        <v>156</v>
      </c>
      <c r="F29" s="22" t="s">
        <v>238</v>
      </c>
      <c r="G29" s="22" t="s">
        <v>237</v>
      </c>
      <c r="H29" s="24">
        <v>71622</v>
      </c>
      <c r="I29" s="24">
        <v>71622</v>
      </c>
      <c r="J29" s="24"/>
      <c r="K29" s="24"/>
      <c r="L29" s="24">
        <v>71622</v>
      </c>
      <c r="M29" s="24"/>
      <c r="N29" s="24"/>
      <c r="O29" s="24"/>
      <c r="P29" s="24"/>
      <c r="Q29" s="24"/>
      <c r="R29" s="24"/>
      <c r="S29" s="24"/>
      <c r="T29" s="24"/>
      <c r="U29" s="24"/>
      <c r="V29" s="24"/>
      <c r="W29" s="24"/>
    </row>
    <row r="30" ht="21" customHeight="1" spans="1:23">
      <c r="A30" s="133" t="s">
        <v>70</v>
      </c>
      <c r="B30" s="22" t="s">
        <v>239</v>
      </c>
      <c r="C30" s="22" t="s">
        <v>240</v>
      </c>
      <c r="D30" s="22" t="s">
        <v>87</v>
      </c>
      <c r="E30" s="22" t="s">
        <v>156</v>
      </c>
      <c r="F30" s="22" t="s">
        <v>241</v>
      </c>
      <c r="G30" s="22" t="s">
        <v>240</v>
      </c>
      <c r="H30" s="24">
        <v>60000</v>
      </c>
      <c r="I30" s="24">
        <v>60000</v>
      </c>
      <c r="J30" s="24"/>
      <c r="K30" s="24"/>
      <c r="L30" s="24">
        <v>60000</v>
      </c>
      <c r="M30" s="24"/>
      <c r="N30" s="24"/>
      <c r="O30" s="24"/>
      <c r="P30" s="24"/>
      <c r="Q30" s="24"/>
      <c r="R30" s="24"/>
      <c r="S30" s="24"/>
      <c r="T30" s="24"/>
      <c r="U30" s="24"/>
      <c r="V30" s="24"/>
      <c r="W30" s="24"/>
    </row>
    <row r="31" ht="21" customHeight="1" spans="1:23">
      <c r="A31" s="133" t="s">
        <v>70</v>
      </c>
      <c r="B31" s="22" t="s">
        <v>242</v>
      </c>
      <c r="C31" s="22" t="s">
        <v>243</v>
      </c>
      <c r="D31" s="22" t="s">
        <v>87</v>
      </c>
      <c r="E31" s="22" t="s">
        <v>156</v>
      </c>
      <c r="F31" s="22" t="s">
        <v>244</v>
      </c>
      <c r="G31" s="22" t="s">
        <v>245</v>
      </c>
      <c r="H31" s="24">
        <v>356400</v>
      </c>
      <c r="I31" s="24">
        <v>356400</v>
      </c>
      <c r="J31" s="24"/>
      <c r="K31" s="24"/>
      <c r="L31" s="24">
        <v>356400</v>
      </c>
      <c r="M31" s="24"/>
      <c r="N31" s="24"/>
      <c r="O31" s="24"/>
      <c r="P31" s="24"/>
      <c r="Q31" s="24"/>
      <c r="R31" s="24"/>
      <c r="S31" s="24"/>
      <c r="T31" s="24"/>
      <c r="U31" s="24"/>
      <c r="V31" s="24"/>
      <c r="W31" s="24"/>
    </row>
    <row r="32" ht="21" customHeight="1" spans="1:23">
      <c r="A32" s="133" t="s">
        <v>70</v>
      </c>
      <c r="B32" s="22" t="s">
        <v>246</v>
      </c>
      <c r="C32" s="22" t="s">
        <v>247</v>
      </c>
      <c r="D32" s="22" t="s">
        <v>87</v>
      </c>
      <c r="E32" s="22" t="s">
        <v>156</v>
      </c>
      <c r="F32" s="22" t="s">
        <v>248</v>
      </c>
      <c r="G32" s="22" t="s">
        <v>249</v>
      </c>
      <c r="H32" s="24">
        <v>50011.94</v>
      </c>
      <c r="I32" s="24">
        <v>50011.94</v>
      </c>
      <c r="J32" s="24"/>
      <c r="K32" s="24"/>
      <c r="L32" s="24">
        <v>50011.94</v>
      </c>
      <c r="M32" s="24"/>
      <c r="N32" s="24"/>
      <c r="O32" s="24"/>
      <c r="P32" s="24"/>
      <c r="Q32" s="24"/>
      <c r="R32" s="24"/>
      <c r="S32" s="24"/>
      <c r="T32" s="24"/>
      <c r="U32" s="24"/>
      <c r="V32" s="24"/>
      <c r="W32" s="24"/>
    </row>
    <row r="33" ht="21" customHeight="1" spans="1:23">
      <c r="A33" s="133" t="s">
        <v>70</v>
      </c>
      <c r="B33" s="22" t="s">
        <v>250</v>
      </c>
      <c r="C33" s="22" t="s">
        <v>251</v>
      </c>
      <c r="D33" s="22" t="s">
        <v>95</v>
      </c>
      <c r="E33" s="22" t="s">
        <v>162</v>
      </c>
      <c r="F33" s="22" t="s">
        <v>252</v>
      </c>
      <c r="G33" s="22" t="s">
        <v>253</v>
      </c>
      <c r="H33" s="24">
        <v>644779.2</v>
      </c>
      <c r="I33" s="24">
        <v>644779.2</v>
      </c>
      <c r="J33" s="24"/>
      <c r="K33" s="24"/>
      <c r="L33" s="24">
        <v>644779.2</v>
      </c>
      <c r="M33" s="24"/>
      <c r="N33" s="24"/>
      <c r="O33" s="24"/>
      <c r="P33" s="24"/>
      <c r="Q33" s="24"/>
      <c r="R33" s="24"/>
      <c r="S33" s="24"/>
      <c r="T33" s="24"/>
      <c r="U33" s="24"/>
      <c r="V33" s="24"/>
      <c r="W33" s="24"/>
    </row>
    <row r="34" ht="21" customHeight="1" spans="1:23">
      <c r="A34" s="133" t="s">
        <v>70</v>
      </c>
      <c r="B34" s="22" t="s">
        <v>254</v>
      </c>
      <c r="C34" s="22" t="s">
        <v>255</v>
      </c>
      <c r="D34" s="22" t="s">
        <v>98</v>
      </c>
      <c r="E34" s="22" t="s">
        <v>165</v>
      </c>
      <c r="F34" s="22" t="s">
        <v>256</v>
      </c>
      <c r="G34" s="22" t="s">
        <v>257</v>
      </c>
      <c r="H34" s="24">
        <v>30520.8</v>
      </c>
      <c r="I34" s="24">
        <v>30520.8</v>
      </c>
      <c r="J34" s="24"/>
      <c r="K34" s="24"/>
      <c r="L34" s="24">
        <v>30520.8</v>
      </c>
      <c r="M34" s="24"/>
      <c r="N34" s="24"/>
      <c r="O34" s="24"/>
      <c r="P34" s="24"/>
      <c r="Q34" s="24"/>
      <c r="R34" s="24"/>
      <c r="S34" s="24"/>
      <c r="T34" s="24"/>
      <c r="U34" s="24"/>
      <c r="V34" s="24"/>
      <c r="W34" s="24"/>
    </row>
    <row r="35" ht="21" customHeight="1" spans="1:23">
      <c r="A35" s="133" t="s">
        <v>70</v>
      </c>
      <c r="B35" s="22" t="s">
        <v>207</v>
      </c>
      <c r="C35" s="22" t="s">
        <v>208</v>
      </c>
      <c r="D35" s="22" t="s">
        <v>102</v>
      </c>
      <c r="E35" s="22" t="s">
        <v>167</v>
      </c>
      <c r="F35" s="22" t="s">
        <v>258</v>
      </c>
      <c r="G35" s="22" t="s">
        <v>259</v>
      </c>
      <c r="H35" s="24"/>
      <c r="I35" s="24"/>
      <c r="J35" s="24"/>
      <c r="K35" s="24"/>
      <c r="L35" s="24"/>
      <c r="M35" s="24"/>
      <c r="N35" s="24"/>
      <c r="O35" s="24"/>
      <c r="P35" s="24"/>
      <c r="Q35" s="24"/>
      <c r="R35" s="24"/>
      <c r="S35" s="24"/>
      <c r="T35" s="24"/>
      <c r="U35" s="24"/>
      <c r="V35" s="24"/>
      <c r="W35" s="24"/>
    </row>
    <row r="36" ht="21" customHeight="1" spans="1:23">
      <c r="A36" s="36" t="s">
        <v>108</v>
      </c>
      <c r="B36" s="134"/>
      <c r="C36" s="134"/>
      <c r="D36" s="134"/>
      <c r="E36" s="134"/>
      <c r="F36" s="134"/>
      <c r="G36" s="135"/>
      <c r="H36" s="24">
        <v>7823961.24</v>
      </c>
      <c r="I36" s="24">
        <v>7823961.24</v>
      </c>
      <c r="J36" s="24"/>
      <c r="K36" s="24"/>
      <c r="L36" s="24">
        <v>7823961.24</v>
      </c>
      <c r="M36" s="24"/>
      <c r="N36" s="24"/>
      <c r="O36" s="24"/>
      <c r="P36" s="24"/>
      <c r="Q36" s="24"/>
      <c r="R36" s="24"/>
      <c r="S36" s="24"/>
      <c r="T36" s="24"/>
      <c r="U36" s="24"/>
      <c r="V36" s="24"/>
      <c r="W36" s="24"/>
    </row>
  </sheetData>
  <mergeCells count="30">
    <mergeCell ref="A3:W3"/>
    <mergeCell ref="A4:G4"/>
    <mergeCell ref="H5:W5"/>
    <mergeCell ref="I6:M6"/>
    <mergeCell ref="N6:P6"/>
    <mergeCell ref="R6:W6"/>
    <mergeCell ref="A36:G3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workbookViewId="0">
      <pane ySplit="1" topLeftCell="A5" activePane="bottomLeft" state="frozen"/>
      <selection/>
      <selection pane="bottomLeft" activeCell="C16" sqref="C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260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"单位名称："&amp;"耿马傣族佤族自治县人民代表大会常务委员会办公室"</f>
        <v>单位名称：耿马傣族佤族自治县人民代表大会常务委员会办公室</v>
      </c>
      <c r="B4" s="9"/>
      <c r="C4" s="9"/>
      <c r="D4" s="9"/>
      <c r="E4" s="9"/>
      <c r="F4" s="9"/>
      <c r="G4" s="9"/>
      <c r="H4" s="9"/>
      <c r="I4" s="10"/>
      <c r="J4" s="10"/>
      <c r="K4" s="10"/>
      <c r="L4" s="10"/>
      <c r="M4" s="10"/>
      <c r="N4" s="10"/>
      <c r="O4" s="10"/>
      <c r="P4" s="10"/>
      <c r="Q4" s="10"/>
      <c r="R4" s="2"/>
      <c r="S4" s="2"/>
      <c r="T4" s="2"/>
      <c r="U4" s="4"/>
      <c r="V4" s="2"/>
      <c r="W4" s="40" t="s">
        <v>172</v>
      </c>
    </row>
    <row r="5" ht="18.75" customHeight="1" spans="1:23">
      <c r="A5" s="11" t="s">
        <v>261</v>
      </c>
      <c r="B5" s="12" t="s">
        <v>181</v>
      </c>
      <c r="C5" s="11" t="s">
        <v>182</v>
      </c>
      <c r="D5" s="11" t="s">
        <v>262</v>
      </c>
      <c r="E5" s="12" t="s">
        <v>183</v>
      </c>
      <c r="F5" s="12" t="s">
        <v>184</v>
      </c>
      <c r="G5" s="12" t="s">
        <v>263</v>
      </c>
      <c r="H5" s="12" t="s">
        <v>264</v>
      </c>
      <c r="I5" s="32" t="s">
        <v>55</v>
      </c>
      <c r="J5" s="13" t="s">
        <v>265</v>
      </c>
      <c r="K5" s="14"/>
      <c r="L5" s="14"/>
      <c r="M5" s="15"/>
      <c r="N5" s="13" t="s">
        <v>189</v>
      </c>
      <c r="O5" s="14"/>
      <c r="P5" s="15"/>
      <c r="Q5" s="12" t="s">
        <v>61</v>
      </c>
      <c r="R5" s="13" t="s">
        <v>78</v>
      </c>
      <c r="S5" s="14"/>
      <c r="T5" s="14"/>
      <c r="U5" s="14"/>
      <c r="V5" s="14"/>
      <c r="W5" s="15"/>
    </row>
    <row r="6" ht="18.75" customHeight="1" spans="1:23">
      <c r="A6" s="16"/>
      <c r="B6" s="33"/>
      <c r="C6" s="16"/>
      <c r="D6" s="16"/>
      <c r="E6" s="17"/>
      <c r="F6" s="17"/>
      <c r="G6" s="17"/>
      <c r="H6" s="17"/>
      <c r="I6" s="33"/>
      <c r="J6" s="122" t="s">
        <v>58</v>
      </c>
      <c r="K6" s="123"/>
      <c r="L6" s="12" t="s">
        <v>59</v>
      </c>
      <c r="M6" s="12" t="s">
        <v>60</v>
      </c>
      <c r="N6" s="12" t="s">
        <v>58</v>
      </c>
      <c r="O6" s="12" t="s">
        <v>59</v>
      </c>
      <c r="P6" s="12" t="s">
        <v>60</v>
      </c>
      <c r="Q6" s="17"/>
      <c r="R6" s="12" t="s">
        <v>57</v>
      </c>
      <c r="S6" s="11" t="s">
        <v>64</v>
      </c>
      <c r="T6" s="11" t="s">
        <v>195</v>
      </c>
      <c r="U6" s="11" t="s">
        <v>66</v>
      </c>
      <c r="V6" s="11" t="s">
        <v>67</v>
      </c>
      <c r="W6" s="11" t="s">
        <v>68</v>
      </c>
    </row>
    <row r="7" ht="18.75" customHeight="1" spans="1:23">
      <c r="A7" s="33"/>
      <c r="B7" s="33"/>
      <c r="C7" s="33"/>
      <c r="D7" s="33"/>
      <c r="E7" s="33"/>
      <c r="F7" s="33"/>
      <c r="G7" s="33"/>
      <c r="H7" s="33"/>
      <c r="I7" s="33"/>
      <c r="J7" s="124" t="s">
        <v>57</v>
      </c>
      <c r="K7" s="95"/>
      <c r="L7" s="33"/>
      <c r="M7" s="33"/>
      <c r="N7" s="33"/>
      <c r="O7" s="33"/>
      <c r="P7" s="33"/>
      <c r="Q7" s="33"/>
      <c r="R7" s="33"/>
      <c r="S7" s="125"/>
      <c r="T7" s="125"/>
      <c r="U7" s="125"/>
      <c r="V7" s="125"/>
      <c r="W7" s="125"/>
    </row>
    <row r="8" ht="18.75" customHeight="1" spans="1:23">
      <c r="A8" s="18"/>
      <c r="B8" s="34"/>
      <c r="C8" s="18"/>
      <c r="D8" s="18"/>
      <c r="E8" s="19"/>
      <c r="F8" s="19"/>
      <c r="G8" s="19"/>
      <c r="H8" s="19"/>
      <c r="I8" s="34"/>
      <c r="J8" s="47" t="s">
        <v>57</v>
      </c>
      <c r="K8" s="47" t="s">
        <v>266</v>
      </c>
      <c r="L8" s="19"/>
      <c r="M8" s="19"/>
      <c r="N8" s="19"/>
      <c r="O8" s="19"/>
      <c r="P8" s="19"/>
      <c r="Q8" s="19"/>
      <c r="R8" s="19"/>
      <c r="S8" s="19"/>
      <c r="T8" s="19"/>
      <c r="U8" s="34"/>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267</v>
      </c>
      <c r="D10" s="22"/>
      <c r="E10" s="22"/>
      <c r="F10" s="22"/>
      <c r="G10" s="22"/>
      <c r="H10" s="22"/>
      <c r="I10" s="24">
        <v>7700</v>
      </c>
      <c r="J10" s="24">
        <v>7700</v>
      </c>
      <c r="K10" s="24">
        <v>7700</v>
      </c>
      <c r="L10" s="24"/>
      <c r="M10" s="24"/>
      <c r="N10" s="24"/>
      <c r="O10" s="24"/>
      <c r="P10" s="24"/>
      <c r="Q10" s="24"/>
      <c r="R10" s="24"/>
      <c r="S10" s="24"/>
      <c r="T10" s="24"/>
      <c r="U10" s="24"/>
      <c r="V10" s="24"/>
      <c r="W10" s="24"/>
    </row>
    <row r="11" ht="18.75" customHeight="1" spans="1:23">
      <c r="A11" s="121" t="s">
        <v>268</v>
      </c>
      <c r="B11" s="121" t="s">
        <v>269</v>
      </c>
      <c r="C11" s="22" t="s">
        <v>267</v>
      </c>
      <c r="D11" s="121" t="s">
        <v>70</v>
      </c>
      <c r="E11" s="121" t="s">
        <v>91</v>
      </c>
      <c r="F11" s="121" t="s">
        <v>160</v>
      </c>
      <c r="G11" s="121" t="s">
        <v>256</v>
      </c>
      <c r="H11" s="121" t="s">
        <v>257</v>
      </c>
      <c r="I11" s="24">
        <v>7700</v>
      </c>
      <c r="J11" s="24">
        <v>7700</v>
      </c>
      <c r="K11" s="24">
        <v>7700</v>
      </c>
      <c r="L11" s="24"/>
      <c r="M11" s="24"/>
      <c r="N11" s="24"/>
      <c r="O11" s="24"/>
      <c r="P11" s="24"/>
      <c r="Q11" s="24"/>
      <c r="R11" s="24"/>
      <c r="S11" s="24"/>
      <c r="T11" s="24"/>
      <c r="U11" s="24"/>
      <c r="V11" s="24"/>
      <c r="W11" s="24"/>
    </row>
    <row r="12" ht="18.75" customHeight="1" spans="1:23">
      <c r="A12" s="26"/>
      <c r="B12" s="26"/>
      <c r="C12" s="22" t="s">
        <v>270</v>
      </c>
      <c r="D12" s="26"/>
      <c r="E12" s="26"/>
      <c r="F12" s="26"/>
      <c r="G12" s="26"/>
      <c r="H12" s="26"/>
      <c r="I12" s="24">
        <v>370000</v>
      </c>
      <c r="J12" s="24">
        <v>370000</v>
      </c>
      <c r="K12" s="24">
        <v>370000</v>
      </c>
      <c r="L12" s="24"/>
      <c r="M12" s="24"/>
      <c r="N12" s="24"/>
      <c r="O12" s="24"/>
      <c r="P12" s="24"/>
      <c r="Q12" s="24"/>
      <c r="R12" s="24"/>
      <c r="S12" s="24"/>
      <c r="T12" s="24"/>
      <c r="U12" s="24"/>
      <c r="V12" s="24"/>
      <c r="W12" s="24"/>
    </row>
    <row r="13" ht="18.75" customHeight="1" spans="1:23">
      <c r="A13" s="121" t="s">
        <v>268</v>
      </c>
      <c r="B13" s="121" t="s">
        <v>271</v>
      </c>
      <c r="C13" s="22" t="s">
        <v>270</v>
      </c>
      <c r="D13" s="121" t="s">
        <v>70</v>
      </c>
      <c r="E13" s="121" t="s">
        <v>88</v>
      </c>
      <c r="F13" s="121" t="s">
        <v>157</v>
      </c>
      <c r="G13" s="121" t="s">
        <v>272</v>
      </c>
      <c r="H13" s="121" t="s">
        <v>273</v>
      </c>
      <c r="I13" s="24">
        <v>370000</v>
      </c>
      <c r="J13" s="24">
        <v>370000</v>
      </c>
      <c r="K13" s="24">
        <v>370000</v>
      </c>
      <c r="L13" s="24"/>
      <c r="M13" s="24"/>
      <c r="N13" s="24"/>
      <c r="O13" s="24"/>
      <c r="P13" s="24"/>
      <c r="Q13" s="24"/>
      <c r="R13" s="24"/>
      <c r="S13" s="24"/>
      <c r="T13" s="24"/>
      <c r="U13" s="24"/>
      <c r="V13" s="24"/>
      <c r="W13" s="24"/>
    </row>
    <row r="14" ht="18.75" customHeight="1" spans="1:23">
      <c r="A14" s="26"/>
      <c r="B14" s="26"/>
      <c r="C14" s="22" t="s">
        <v>274</v>
      </c>
      <c r="D14" s="26"/>
      <c r="E14" s="26"/>
      <c r="F14" s="26"/>
      <c r="G14" s="26"/>
      <c r="H14" s="26"/>
      <c r="I14" s="24">
        <v>249600</v>
      </c>
      <c r="J14" s="24">
        <v>249600</v>
      </c>
      <c r="K14" s="24">
        <v>249600</v>
      </c>
      <c r="L14" s="24"/>
      <c r="M14" s="24"/>
      <c r="N14" s="24"/>
      <c r="O14" s="24"/>
      <c r="P14" s="24"/>
      <c r="Q14" s="24"/>
      <c r="R14" s="24"/>
      <c r="S14" s="24"/>
      <c r="T14" s="24"/>
      <c r="U14" s="24"/>
      <c r="V14" s="24"/>
      <c r="W14" s="24"/>
    </row>
    <row r="15" ht="18.75" customHeight="1" spans="1:23">
      <c r="A15" s="121" t="s">
        <v>268</v>
      </c>
      <c r="B15" s="121" t="s">
        <v>275</v>
      </c>
      <c r="C15" s="22" t="s">
        <v>274</v>
      </c>
      <c r="D15" s="121" t="s">
        <v>70</v>
      </c>
      <c r="E15" s="121" t="s">
        <v>90</v>
      </c>
      <c r="F15" s="121" t="s">
        <v>159</v>
      </c>
      <c r="G15" s="121" t="s">
        <v>229</v>
      </c>
      <c r="H15" s="121" t="s">
        <v>230</v>
      </c>
      <c r="I15" s="24">
        <v>249600</v>
      </c>
      <c r="J15" s="24">
        <v>249600</v>
      </c>
      <c r="K15" s="24">
        <v>249600</v>
      </c>
      <c r="L15" s="24"/>
      <c r="M15" s="24"/>
      <c r="N15" s="24"/>
      <c r="O15" s="24"/>
      <c r="P15" s="24"/>
      <c r="Q15" s="24"/>
      <c r="R15" s="24"/>
      <c r="S15" s="24"/>
      <c r="T15" s="24"/>
      <c r="U15" s="24"/>
      <c r="V15" s="24"/>
      <c r="W15" s="24"/>
    </row>
    <row r="16" ht="18.75" customHeight="1" spans="1:23">
      <c r="A16" s="26"/>
      <c r="B16" s="26"/>
      <c r="C16" s="22" t="s">
        <v>276</v>
      </c>
      <c r="D16" s="26"/>
      <c r="E16" s="26"/>
      <c r="F16" s="26"/>
      <c r="G16" s="26"/>
      <c r="H16" s="26"/>
      <c r="I16" s="24">
        <v>160000</v>
      </c>
      <c r="J16" s="24">
        <v>160000</v>
      </c>
      <c r="K16" s="24">
        <v>160000</v>
      </c>
      <c r="L16" s="24"/>
      <c r="M16" s="24"/>
      <c r="N16" s="24"/>
      <c r="O16" s="24"/>
      <c r="P16" s="24"/>
      <c r="Q16" s="24"/>
      <c r="R16" s="24"/>
      <c r="S16" s="24"/>
      <c r="T16" s="24"/>
      <c r="U16" s="24"/>
      <c r="V16" s="24"/>
      <c r="W16" s="24"/>
    </row>
    <row r="17" ht="18.75" customHeight="1" spans="1:23">
      <c r="A17" s="121" t="s">
        <v>277</v>
      </c>
      <c r="B17" s="121" t="s">
        <v>278</v>
      </c>
      <c r="C17" s="22" t="s">
        <v>276</v>
      </c>
      <c r="D17" s="121" t="s">
        <v>70</v>
      </c>
      <c r="E17" s="121" t="s">
        <v>91</v>
      </c>
      <c r="F17" s="121" t="s">
        <v>160</v>
      </c>
      <c r="G17" s="121" t="s">
        <v>229</v>
      </c>
      <c r="H17" s="121" t="s">
        <v>230</v>
      </c>
      <c r="I17" s="24">
        <v>70000</v>
      </c>
      <c r="J17" s="24">
        <v>70000</v>
      </c>
      <c r="K17" s="24">
        <v>70000</v>
      </c>
      <c r="L17" s="24"/>
      <c r="M17" s="24"/>
      <c r="N17" s="24"/>
      <c r="O17" s="24"/>
      <c r="P17" s="24"/>
      <c r="Q17" s="24"/>
      <c r="R17" s="24"/>
      <c r="S17" s="24"/>
      <c r="T17" s="24"/>
      <c r="U17" s="24"/>
      <c r="V17" s="24"/>
      <c r="W17" s="24"/>
    </row>
    <row r="18" ht="18.75" customHeight="1" spans="1:23">
      <c r="A18" s="121" t="s">
        <v>277</v>
      </c>
      <c r="B18" s="121" t="s">
        <v>278</v>
      </c>
      <c r="C18" s="22" t="s">
        <v>276</v>
      </c>
      <c r="D18" s="121" t="s">
        <v>70</v>
      </c>
      <c r="E18" s="121" t="s">
        <v>91</v>
      </c>
      <c r="F18" s="121" t="s">
        <v>160</v>
      </c>
      <c r="G18" s="121" t="s">
        <v>241</v>
      </c>
      <c r="H18" s="121" t="s">
        <v>240</v>
      </c>
      <c r="I18" s="24">
        <v>90000</v>
      </c>
      <c r="J18" s="24">
        <v>90000</v>
      </c>
      <c r="K18" s="24">
        <v>90000</v>
      </c>
      <c r="L18" s="24"/>
      <c r="M18" s="24"/>
      <c r="N18" s="24"/>
      <c r="O18" s="24"/>
      <c r="P18" s="24"/>
      <c r="Q18" s="24"/>
      <c r="R18" s="24"/>
      <c r="S18" s="24"/>
      <c r="T18" s="24"/>
      <c r="U18" s="24"/>
      <c r="V18" s="24"/>
      <c r="W18" s="24"/>
    </row>
    <row r="19" ht="18.75" customHeight="1" spans="1:23">
      <c r="A19" s="26"/>
      <c r="B19" s="26"/>
      <c r="C19" s="22" t="s">
        <v>279</v>
      </c>
      <c r="D19" s="26"/>
      <c r="E19" s="26"/>
      <c r="F19" s="26"/>
      <c r="G19" s="26"/>
      <c r="H19" s="26"/>
      <c r="I19" s="24">
        <v>150000</v>
      </c>
      <c r="J19" s="24">
        <v>150000</v>
      </c>
      <c r="K19" s="24">
        <v>150000</v>
      </c>
      <c r="L19" s="24"/>
      <c r="M19" s="24"/>
      <c r="N19" s="24"/>
      <c r="O19" s="24"/>
      <c r="P19" s="24"/>
      <c r="Q19" s="24"/>
      <c r="R19" s="24"/>
      <c r="S19" s="24"/>
      <c r="T19" s="24"/>
      <c r="U19" s="24"/>
      <c r="V19" s="24"/>
      <c r="W19" s="24"/>
    </row>
    <row r="20" ht="18.75" customHeight="1" spans="1:23">
      <c r="A20" s="121" t="s">
        <v>277</v>
      </c>
      <c r="B20" s="121" t="s">
        <v>280</v>
      </c>
      <c r="C20" s="22" t="s">
        <v>279</v>
      </c>
      <c r="D20" s="121" t="s">
        <v>70</v>
      </c>
      <c r="E20" s="121" t="s">
        <v>89</v>
      </c>
      <c r="F20" s="121" t="s">
        <v>158</v>
      </c>
      <c r="G20" s="121" t="s">
        <v>229</v>
      </c>
      <c r="H20" s="121" t="s">
        <v>230</v>
      </c>
      <c r="I20" s="24">
        <v>150000</v>
      </c>
      <c r="J20" s="24">
        <v>150000</v>
      </c>
      <c r="K20" s="24">
        <v>150000</v>
      </c>
      <c r="L20" s="24"/>
      <c r="M20" s="24"/>
      <c r="N20" s="24"/>
      <c r="O20" s="24"/>
      <c r="P20" s="24"/>
      <c r="Q20" s="24"/>
      <c r="R20" s="24"/>
      <c r="S20" s="24"/>
      <c r="T20" s="24"/>
      <c r="U20" s="24"/>
      <c r="V20" s="24"/>
      <c r="W20" s="24"/>
    </row>
    <row r="21" ht="18.75" customHeight="1" spans="1:23">
      <c r="A21" s="36" t="s">
        <v>108</v>
      </c>
      <c r="B21" s="37"/>
      <c r="C21" s="37"/>
      <c r="D21" s="37"/>
      <c r="E21" s="37"/>
      <c r="F21" s="37"/>
      <c r="G21" s="37"/>
      <c r="H21" s="38"/>
      <c r="I21" s="24">
        <v>937300</v>
      </c>
      <c r="J21" s="24">
        <v>937300</v>
      </c>
      <c r="K21" s="24">
        <v>937300</v>
      </c>
      <c r="L21" s="24"/>
      <c r="M21" s="24"/>
      <c r="N21" s="24"/>
      <c r="O21" s="24"/>
      <c r="P21" s="24"/>
      <c r="Q21" s="24"/>
      <c r="R21" s="24"/>
      <c r="S21" s="24"/>
      <c r="T21" s="24"/>
      <c r="U21" s="24"/>
      <c r="V21" s="24"/>
      <c r="W21" s="24"/>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
  <sheetViews>
    <sheetView showZeros="0" tabSelected="1" workbookViewId="0">
      <pane ySplit="1" topLeftCell="A9" activePane="bottomLeft" state="frozen"/>
      <selection/>
      <selection pane="bottomLeft" activeCell="E19" sqref="E1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281</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"单位名称："&amp;"耿马傣族佤族自治县人民代表大会常务委员会办公室"</f>
        <v>单位名称：耿马傣族佤族自治县人民代表大会常务委员会办公室</v>
      </c>
      <c r="B4" s="4"/>
      <c r="C4" s="4"/>
      <c r="D4" s="4"/>
      <c r="E4" s="4"/>
      <c r="F4" s="53"/>
      <c r="G4" s="4"/>
      <c r="H4" s="53"/>
    </row>
    <row r="5" ht="18.75" customHeight="1" spans="1:10">
      <c r="A5" s="47" t="s">
        <v>282</v>
      </c>
      <c r="B5" s="47" t="s">
        <v>283</v>
      </c>
      <c r="C5" s="47" t="s">
        <v>284</v>
      </c>
      <c r="D5" s="47" t="s">
        <v>285</v>
      </c>
      <c r="E5" s="47" t="s">
        <v>286</v>
      </c>
      <c r="F5" s="54" t="s">
        <v>287</v>
      </c>
      <c r="G5" s="47" t="s">
        <v>288</v>
      </c>
      <c r="H5" s="54" t="s">
        <v>289</v>
      </c>
      <c r="I5" s="54" t="s">
        <v>290</v>
      </c>
      <c r="J5" s="47" t="s">
        <v>291</v>
      </c>
    </row>
    <row r="6" ht="18.75" customHeight="1" spans="1:10">
      <c r="A6" s="117">
        <v>1</v>
      </c>
      <c r="B6" s="117">
        <v>2</v>
      </c>
      <c r="C6" s="117">
        <v>3</v>
      </c>
      <c r="D6" s="117">
        <v>4</v>
      </c>
      <c r="E6" s="117">
        <v>5</v>
      </c>
      <c r="F6" s="117">
        <v>6</v>
      </c>
      <c r="G6" s="117">
        <v>7</v>
      </c>
      <c r="H6" s="117">
        <v>8</v>
      </c>
      <c r="I6" s="117">
        <v>9</v>
      </c>
      <c r="J6" s="117">
        <v>10</v>
      </c>
    </row>
    <row r="7" ht="18.75" customHeight="1" spans="1:10">
      <c r="A7" s="35" t="s">
        <v>70</v>
      </c>
      <c r="B7" s="48"/>
      <c r="C7" s="48"/>
      <c r="D7" s="48"/>
      <c r="E7" s="55"/>
      <c r="F7" s="56"/>
      <c r="G7" s="55"/>
      <c r="H7" s="56"/>
      <c r="I7" s="56"/>
      <c r="J7" s="55"/>
    </row>
    <row r="8" ht="18.75" customHeight="1" spans="1:10">
      <c r="A8" s="118" t="s">
        <v>70</v>
      </c>
      <c r="B8" s="22"/>
      <c r="C8" s="22"/>
      <c r="D8" s="22"/>
      <c r="E8" s="35"/>
      <c r="F8" s="22"/>
      <c r="G8" s="35"/>
      <c r="H8" s="22"/>
      <c r="I8" s="22"/>
      <c r="J8" s="35"/>
    </row>
    <row r="9" ht="18.75" customHeight="1" spans="1:10">
      <c r="A9" s="207" t="s">
        <v>276</v>
      </c>
      <c r="B9" s="22" t="s">
        <v>292</v>
      </c>
      <c r="C9" s="22" t="s">
        <v>293</v>
      </c>
      <c r="D9" s="22" t="s">
        <v>294</v>
      </c>
      <c r="E9" s="35" t="s">
        <v>295</v>
      </c>
      <c r="F9" s="22" t="s">
        <v>296</v>
      </c>
      <c r="G9" s="35" t="s">
        <v>297</v>
      </c>
      <c r="H9" s="22" t="s">
        <v>298</v>
      </c>
      <c r="I9" s="22" t="s">
        <v>299</v>
      </c>
      <c r="J9" s="35" t="s">
        <v>300</v>
      </c>
    </row>
    <row r="10" ht="18.75" customHeight="1" spans="1:10">
      <c r="A10" s="207" t="s">
        <v>276</v>
      </c>
      <c r="B10" s="22" t="s">
        <v>292</v>
      </c>
      <c r="C10" s="22" t="s">
        <v>293</v>
      </c>
      <c r="D10" s="22" t="s">
        <v>301</v>
      </c>
      <c r="E10" s="35" t="s">
        <v>302</v>
      </c>
      <c r="F10" s="22" t="s">
        <v>296</v>
      </c>
      <c r="G10" s="35" t="s">
        <v>303</v>
      </c>
      <c r="H10" s="22" t="s">
        <v>304</v>
      </c>
      <c r="I10" s="22" t="s">
        <v>299</v>
      </c>
      <c r="J10" s="35" t="s">
        <v>305</v>
      </c>
    </row>
    <row r="11" ht="18.75" customHeight="1" spans="1:10">
      <c r="A11" s="207" t="s">
        <v>276</v>
      </c>
      <c r="B11" s="22" t="s">
        <v>292</v>
      </c>
      <c r="C11" s="22" t="s">
        <v>293</v>
      </c>
      <c r="D11" s="22" t="s">
        <v>306</v>
      </c>
      <c r="E11" s="35" t="s">
        <v>307</v>
      </c>
      <c r="F11" s="22" t="s">
        <v>296</v>
      </c>
      <c r="G11" s="35" t="s">
        <v>303</v>
      </c>
      <c r="H11" s="22" t="s">
        <v>304</v>
      </c>
      <c r="I11" s="22" t="s">
        <v>299</v>
      </c>
      <c r="J11" s="35" t="s">
        <v>308</v>
      </c>
    </row>
    <row r="12" ht="18.75" customHeight="1" spans="1:10">
      <c r="A12" s="207" t="s">
        <v>276</v>
      </c>
      <c r="B12" s="22" t="s">
        <v>292</v>
      </c>
      <c r="C12" s="22" t="s">
        <v>309</v>
      </c>
      <c r="D12" s="22" t="s">
        <v>310</v>
      </c>
      <c r="E12" s="35" t="s">
        <v>311</v>
      </c>
      <c r="F12" s="22" t="s">
        <v>312</v>
      </c>
      <c r="G12" s="35" t="s">
        <v>313</v>
      </c>
      <c r="H12" s="22" t="s">
        <v>304</v>
      </c>
      <c r="I12" s="22" t="s">
        <v>314</v>
      </c>
      <c r="J12" s="35" t="s">
        <v>315</v>
      </c>
    </row>
    <row r="13" ht="18.75" customHeight="1" spans="1:10">
      <c r="A13" s="207" t="s">
        <v>276</v>
      </c>
      <c r="B13" s="22" t="s">
        <v>292</v>
      </c>
      <c r="C13" s="22" t="s">
        <v>316</v>
      </c>
      <c r="D13" s="22" t="s">
        <v>317</v>
      </c>
      <c r="E13" s="35" t="s">
        <v>318</v>
      </c>
      <c r="F13" s="22" t="s">
        <v>296</v>
      </c>
      <c r="G13" s="35" t="s">
        <v>319</v>
      </c>
      <c r="H13" s="22" t="s">
        <v>304</v>
      </c>
      <c r="I13" s="22" t="s">
        <v>299</v>
      </c>
      <c r="J13" s="35" t="s">
        <v>320</v>
      </c>
    </row>
    <row r="14" ht="18.75" customHeight="1" spans="1:10">
      <c r="A14" s="207" t="s">
        <v>274</v>
      </c>
      <c r="B14" s="22" t="s">
        <v>321</v>
      </c>
      <c r="C14" s="22" t="s">
        <v>293</v>
      </c>
      <c r="D14" s="22" t="s">
        <v>294</v>
      </c>
      <c r="E14" s="35" t="s">
        <v>322</v>
      </c>
      <c r="F14" s="22" t="s">
        <v>296</v>
      </c>
      <c r="G14" s="35" t="s">
        <v>92</v>
      </c>
      <c r="H14" s="22" t="s">
        <v>323</v>
      </c>
      <c r="I14" s="22" t="s">
        <v>299</v>
      </c>
      <c r="J14" s="35" t="s">
        <v>324</v>
      </c>
    </row>
    <row r="15" ht="18.75" customHeight="1" spans="1:10">
      <c r="A15" s="207" t="s">
        <v>274</v>
      </c>
      <c r="B15" s="22" t="s">
        <v>325</v>
      </c>
      <c r="C15" s="22" t="s">
        <v>293</v>
      </c>
      <c r="D15" s="22" t="s">
        <v>301</v>
      </c>
      <c r="E15" s="35" t="s">
        <v>326</v>
      </c>
      <c r="F15" s="22" t="s">
        <v>296</v>
      </c>
      <c r="G15" s="35" t="s">
        <v>327</v>
      </c>
      <c r="H15" s="22" t="s">
        <v>304</v>
      </c>
      <c r="I15" s="22" t="s">
        <v>299</v>
      </c>
      <c r="J15" s="35" t="s">
        <v>328</v>
      </c>
    </row>
    <row r="16" ht="18.75" customHeight="1" spans="1:10">
      <c r="A16" s="207" t="s">
        <v>274</v>
      </c>
      <c r="B16" s="22" t="s">
        <v>325</v>
      </c>
      <c r="C16" s="22" t="s">
        <v>293</v>
      </c>
      <c r="D16" s="22" t="s">
        <v>306</v>
      </c>
      <c r="E16" s="35" t="s">
        <v>329</v>
      </c>
      <c r="F16" s="22" t="s">
        <v>296</v>
      </c>
      <c r="G16" s="35" t="s">
        <v>327</v>
      </c>
      <c r="H16" s="22" t="s">
        <v>304</v>
      </c>
      <c r="I16" s="22" t="s">
        <v>299</v>
      </c>
      <c r="J16" s="35" t="s">
        <v>330</v>
      </c>
    </row>
    <row r="17" ht="18.75" customHeight="1" spans="1:10">
      <c r="A17" s="207" t="s">
        <v>274</v>
      </c>
      <c r="B17" s="22" t="s">
        <v>325</v>
      </c>
      <c r="C17" s="22" t="s">
        <v>309</v>
      </c>
      <c r="D17" s="22" t="s">
        <v>310</v>
      </c>
      <c r="E17" s="35" t="s">
        <v>331</v>
      </c>
      <c r="F17" s="22" t="s">
        <v>296</v>
      </c>
      <c r="G17" s="35" t="s">
        <v>332</v>
      </c>
      <c r="H17" s="22" t="s">
        <v>333</v>
      </c>
      <c r="I17" s="22" t="s">
        <v>299</v>
      </c>
      <c r="J17" s="35" t="s">
        <v>334</v>
      </c>
    </row>
    <row r="18" ht="28" customHeight="1" spans="1:10">
      <c r="A18" s="207" t="s">
        <v>274</v>
      </c>
      <c r="B18" s="22" t="s">
        <v>325</v>
      </c>
      <c r="C18" s="22" t="s">
        <v>316</v>
      </c>
      <c r="D18" s="22" t="s">
        <v>317</v>
      </c>
      <c r="E18" s="35" t="s">
        <v>335</v>
      </c>
      <c r="F18" s="22" t="s">
        <v>296</v>
      </c>
      <c r="G18" s="35" t="s">
        <v>303</v>
      </c>
      <c r="H18" s="22" t="s">
        <v>304</v>
      </c>
      <c r="I18" s="22" t="s">
        <v>299</v>
      </c>
      <c r="J18" s="35" t="s">
        <v>336</v>
      </c>
    </row>
    <row r="19" ht="18.75" customHeight="1" spans="1:10">
      <c r="A19" s="207" t="s">
        <v>279</v>
      </c>
      <c r="B19" s="22" t="s">
        <v>337</v>
      </c>
      <c r="C19" s="22" t="s">
        <v>293</v>
      </c>
      <c r="D19" s="22" t="s">
        <v>294</v>
      </c>
      <c r="E19" s="35" t="s">
        <v>338</v>
      </c>
      <c r="F19" s="22" t="s">
        <v>296</v>
      </c>
      <c r="G19" s="35" t="s">
        <v>153</v>
      </c>
      <c r="H19" s="22" t="s">
        <v>339</v>
      </c>
      <c r="I19" s="22" t="s">
        <v>299</v>
      </c>
      <c r="J19" s="35" t="s">
        <v>340</v>
      </c>
    </row>
    <row r="20" ht="18.75" customHeight="1" spans="1:10">
      <c r="A20" s="207" t="s">
        <v>279</v>
      </c>
      <c r="B20" s="22" t="s">
        <v>337</v>
      </c>
      <c r="C20" s="22" t="s">
        <v>293</v>
      </c>
      <c r="D20" s="22" t="s">
        <v>294</v>
      </c>
      <c r="E20" s="35" t="s">
        <v>341</v>
      </c>
      <c r="F20" s="22" t="s">
        <v>296</v>
      </c>
      <c r="G20" s="35" t="s">
        <v>342</v>
      </c>
      <c r="H20" s="22" t="s">
        <v>339</v>
      </c>
      <c r="I20" s="22" t="s">
        <v>299</v>
      </c>
      <c r="J20" s="35" t="s">
        <v>343</v>
      </c>
    </row>
    <row r="21" ht="18.75" customHeight="1" spans="1:10">
      <c r="A21" s="207" t="s">
        <v>279</v>
      </c>
      <c r="B21" s="22" t="s">
        <v>337</v>
      </c>
      <c r="C21" s="22" t="s">
        <v>293</v>
      </c>
      <c r="D21" s="22" t="s">
        <v>301</v>
      </c>
      <c r="E21" s="35" t="s">
        <v>344</v>
      </c>
      <c r="F21" s="22" t="s">
        <v>345</v>
      </c>
      <c r="G21" s="35" t="s">
        <v>346</v>
      </c>
      <c r="H21" s="22" t="s">
        <v>304</v>
      </c>
      <c r="I21" s="22" t="s">
        <v>299</v>
      </c>
      <c r="J21" s="35" t="s">
        <v>347</v>
      </c>
    </row>
    <row r="22" ht="18.75" customHeight="1" spans="1:10">
      <c r="A22" s="207" t="s">
        <v>279</v>
      </c>
      <c r="B22" s="22" t="s">
        <v>337</v>
      </c>
      <c r="C22" s="22" t="s">
        <v>293</v>
      </c>
      <c r="D22" s="22" t="s">
        <v>306</v>
      </c>
      <c r="E22" s="35" t="s">
        <v>348</v>
      </c>
      <c r="F22" s="22" t="s">
        <v>312</v>
      </c>
      <c r="G22" s="35" t="s">
        <v>349</v>
      </c>
      <c r="H22" s="22" t="s">
        <v>304</v>
      </c>
      <c r="I22" s="22" t="s">
        <v>299</v>
      </c>
      <c r="J22" s="35" t="s">
        <v>350</v>
      </c>
    </row>
    <row r="23" ht="18.75" customHeight="1" spans="1:10">
      <c r="A23" s="207" t="s">
        <v>279</v>
      </c>
      <c r="B23" s="22" t="s">
        <v>337</v>
      </c>
      <c r="C23" s="22" t="s">
        <v>309</v>
      </c>
      <c r="D23" s="22" t="s">
        <v>351</v>
      </c>
      <c r="E23" s="35" t="s">
        <v>352</v>
      </c>
      <c r="F23" s="22" t="s">
        <v>296</v>
      </c>
      <c r="G23" s="35" t="s">
        <v>303</v>
      </c>
      <c r="H23" s="22" t="s">
        <v>304</v>
      </c>
      <c r="I23" s="22" t="s">
        <v>299</v>
      </c>
      <c r="J23" s="35" t="s">
        <v>353</v>
      </c>
    </row>
    <row r="24" ht="18.75" customHeight="1" spans="1:10">
      <c r="A24" s="207" t="s">
        <v>279</v>
      </c>
      <c r="B24" s="22" t="s">
        <v>337</v>
      </c>
      <c r="C24" s="22" t="s">
        <v>316</v>
      </c>
      <c r="D24" s="22" t="s">
        <v>317</v>
      </c>
      <c r="E24" s="35" t="s">
        <v>354</v>
      </c>
      <c r="F24" s="22" t="s">
        <v>296</v>
      </c>
      <c r="G24" s="35" t="s">
        <v>319</v>
      </c>
      <c r="H24" s="22" t="s">
        <v>304</v>
      </c>
      <c r="I24" s="22" t="s">
        <v>299</v>
      </c>
      <c r="J24" s="35" t="s">
        <v>355</v>
      </c>
    </row>
    <row r="25" ht="18.75" customHeight="1" spans="1:10">
      <c r="A25" s="207" t="s">
        <v>267</v>
      </c>
      <c r="B25" s="22" t="s">
        <v>356</v>
      </c>
      <c r="C25" s="22" t="s">
        <v>293</v>
      </c>
      <c r="D25" s="22" t="s">
        <v>294</v>
      </c>
      <c r="E25" s="35" t="s">
        <v>357</v>
      </c>
      <c r="F25" s="22" t="s">
        <v>312</v>
      </c>
      <c r="G25" s="35" t="s">
        <v>358</v>
      </c>
      <c r="H25" s="22" t="s">
        <v>323</v>
      </c>
      <c r="I25" s="22" t="s">
        <v>299</v>
      </c>
      <c r="J25" s="35" t="s">
        <v>359</v>
      </c>
    </row>
    <row r="26" ht="18.75" customHeight="1" spans="1:10">
      <c r="A26" s="207" t="s">
        <v>267</v>
      </c>
      <c r="B26" s="22" t="s">
        <v>356</v>
      </c>
      <c r="C26" s="22" t="s">
        <v>293</v>
      </c>
      <c r="D26" s="22" t="s">
        <v>306</v>
      </c>
      <c r="E26" s="35" t="s">
        <v>360</v>
      </c>
      <c r="F26" s="22" t="s">
        <v>312</v>
      </c>
      <c r="G26" s="35" t="s">
        <v>349</v>
      </c>
      <c r="H26" s="22" t="s">
        <v>304</v>
      </c>
      <c r="I26" s="22" t="s">
        <v>299</v>
      </c>
      <c r="J26" s="35" t="s">
        <v>361</v>
      </c>
    </row>
    <row r="27" ht="18.75" customHeight="1" spans="1:10">
      <c r="A27" s="207" t="s">
        <v>267</v>
      </c>
      <c r="B27" s="22" t="s">
        <v>356</v>
      </c>
      <c r="C27" s="22" t="s">
        <v>293</v>
      </c>
      <c r="D27" s="22" t="s">
        <v>362</v>
      </c>
      <c r="E27" s="35" t="s">
        <v>363</v>
      </c>
      <c r="F27" s="22" t="s">
        <v>312</v>
      </c>
      <c r="G27" s="35" t="s">
        <v>364</v>
      </c>
      <c r="H27" s="22" t="s">
        <v>365</v>
      </c>
      <c r="I27" s="22" t="s">
        <v>299</v>
      </c>
      <c r="J27" s="35" t="s">
        <v>366</v>
      </c>
    </row>
    <row r="28" ht="18.75" customHeight="1" spans="1:10">
      <c r="A28" s="207" t="s">
        <v>267</v>
      </c>
      <c r="B28" s="22" t="s">
        <v>356</v>
      </c>
      <c r="C28" s="22" t="s">
        <v>309</v>
      </c>
      <c r="D28" s="22" t="s">
        <v>310</v>
      </c>
      <c r="E28" s="35" t="s">
        <v>367</v>
      </c>
      <c r="F28" s="22" t="s">
        <v>312</v>
      </c>
      <c r="G28" s="35" t="s">
        <v>349</v>
      </c>
      <c r="H28" s="22" t="s">
        <v>304</v>
      </c>
      <c r="I28" s="22" t="s">
        <v>299</v>
      </c>
      <c r="J28" s="35" t="s">
        <v>367</v>
      </c>
    </row>
    <row r="29" ht="18.75" customHeight="1" spans="1:10">
      <c r="A29" s="207" t="s">
        <v>267</v>
      </c>
      <c r="B29" s="22" t="s">
        <v>356</v>
      </c>
      <c r="C29" s="22" t="s">
        <v>316</v>
      </c>
      <c r="D29" s="22" t="s">
        <v>317</v>
      </c>
      <c r="E29" s="35" t="s">
        <v>368</v>
      </c>
      <c r="F29" s="22" t="s">
        <v>312</v>
      </c>
      <c r="G29" s="35" t="s">
        <v>349</v>
      </c>
      <c r="H29" s="22" t="s">
        <v>304</v>
      </c>
      <c r="I29" s="22" t="s">
        <v>299</v>
      </c>
      <c r="J29" s="35" t="s">
        <v>369</v>
      </c>
    </row>
    <row r="30" ht="18.75" customHeight="1" spans="1:10">
      <c r="A30" s="207" t="s">
        <v>270</v>
      </c>
      <c r="B30" s="22" t="s">
        <v>370</v>
      </c>
      <c r="C30" s="22" t="s">
        <v>293</v>
      </c>
      <c r="D30" s="22" t="s">
        <v>294</v>
      </c>
      <c r="E30" s="35" t="s">
        <v>371</v>
      </c>
      <c r="F30" s="22" t="s">
        <v>372</v>
      </c>
      <c r="G30" s="35" t="s">
        <v>152</v>
      </c>
      <c r="H30" s="22" t="s">
        <v>373</v>
      </c>
      <c r="I30" s="22" t="s">
        <v>299</v>
      </c>
      <c r="J30" s="35" t="s">
        <v>374</v>
      </c>
    </row>
    <row r="31" ht="18.75" customHeight="1" spans="1:10">
      <c r="A31" s="207" t="s">
        <v>270</v>
      </c>
      <c r="B31" s="22" t="s">
        <v>370</v>
      </c>
      <c r="C31" s="22" t="s">
        <v>293</v>
      </c>
      <c r="D31" s="22" t="s">
        <v>294</v>
      </c>
      <c r="E31" s="35" t="s">
        <v>375</v>
      </c>
      <c r="F31" s="22" t="s">
        <v>296</v>
      </c>
      <c r="G31" s="35" t="s">
        <v>92</v>
      </c>
      <c r="H31" s="22" t="s">
        <v>323</v>
      </c>
      <c r="I31" s="22" t="s">
        <v>299</v>
      </c>
      <c r="J31" s="35" t="s">
        <v>376</v>
      </c>
    </row>
    <row r="32" ht="18.75" customHeight="1" spans="1:10">
      <c r="A32" s="207" t="s">
        <v>270</v>
      </c>
      <c r="B32" s="22" t="s">
        <v>370</v>
      </c>
      <c r="C32" s="22" t="s">
        <v>293</v>
      </c>
      <c r="D32" s="22" t="s">
        <v>301</v>
      </c>
      <c r="E32" s="35" t="s">
        <v>377</v>
      </c>
      <c r="F32" s="22" t="s">
        <v>296</v>
      </c>
      <c r="G32" s="35" t="s">
        <v>303</v>
      </c>
      <c r="H32" s="22" t="s">
        <v>304</v>
      </c>
      <c r="I32" s="22" t="s">
        <v>299</v>
      </c>
      <c r="J32" s="35" t="s">
        <v>378</v>
      </c>
    </row>
    <row r="33" ht="18.75" customHeight="1" spans="1:10">
      <c r="A33" s="207" t="s">
        <v>270</v>
      </c>
      <c r="B33" s="22" t="s">
        <v>370</v>
      </c>
      <c r="C33" s="22" t="s">
        <v>293</v>
      </c>
      <c r="D33" s="22" t="s">
        <v>306</v>
      </c>
      <c r="E33" s="35" t="s">
        <v>379</v>
      </c>
      <c r="F33" s="22" t="s">
        <v>312</v>
      </c>
      <c r="G33" s="35" t="s">
        <v>349</v>
      </c>
      <c r="H33" s="22" t="s">
        <v>304</v>
      </c>
      <c r="I33" s="22" t="s">
        <v>299</v>
      </c>
      <c r="J33" s="35" t="s">
        <v>380</v>
      </c>
    </row>
    <row r="34" ht="18.75" customHeight="1" spans="1:10">
      <c r="A34" s="207" t="s">
        <v>270</v>
      </c>
      <c r="B34" s="22" t="s">
        <v>370</v>
      </c>
      <c r="C34" s="22" t="s">
        <v>309</v>
      </c>
      <c r="D34" s="22" t="s">
        <v>310</v>
      </c>
      <c r="E34" s="35" t="s">
        <v>381</v>
      </c>
      <c r="F34" s="22" t="s">
        <v>312</v>
      </c>
      <c r="G34" s="35" t="s">
        <v>349</v>
      </c>
      <c r="H34" s="22" t="s">
        <v>304</v>
      </c>
      <c r="I34" s="22" t="s">
        <v>299</v>
      </c>
      <c r="J34" s="35" t="s">
        <v>382</v>
      </c>
    </row>
    <row r="35" ht="18.75" customHeight="1" spans="1:10">
      <c r="A35" s="207" t="s">
        <v>270</v>
      </c>
      <c r="B35" s="22" t="s">
        <v>370</v>
      </c>
      <c r="C35" s="22" t="s">
        <v>309</v>
      </c>
      <c r="D35" s="22" t="s">
        <v>310</v>
      </c>
      <c r="E35" s="35" t="s">
        <v>383</v>
      </c>
      <c r="F35" s="22" t="s">
        <v>312</v>
      </c>
      <c r="G35" s="35" t="s">
        <v>349</v>
      </c>
      <c r="H35" s="22" t="s">
        <v>304</v>
      </c>
      <c r="I35" s="22" t="s">
        <v>299</v>
      </c>
      <c r="J35" s="35" t="s">
        <v>384</v>
      </c>
    </row>
    <row r="36" ht="18.75" customHeight="1" spans="1:10">
      <c r="A36" s="207" t="s">
        <v>270</v>
      </c>
      <c r="B36" s="22" t="s">
        <v>370</v>
      </c>
      <c r="C36" s="22" t="s">
        <v>309</v>
      </c>
      <c r="D36" s="22" t="s">
        <v>310</v>
      </c>
      <c r="E36" s="35" t="s">
        <v>385</v>
      </c>
      <c r="F36" s="22" t="s">
        <v>312</v>
      </c>
      <c r="G36" s="35" t="s">
        <v>349</v>
      </c>
      <c r="H36" s="22" t="s">
        <v>304</v>
      </c>
      <c r="I36" s="22" t="s">
        <v>299</v>
      </c>
      <c r="J36" s="35" t="s">
        <v>386</v>
      </c>
    </row>
    <row r="37" ht="18.75" customHeight="1" spans="1:10">
      <c r="A37" s="207" t="s">
        <v>270</v>
      </c>
      <c r="B37" s="22" t="s">
        <v>370</v>
      </c>
      <c r="C37" s="22" t="s">
        <v>316</v>
      </c>
      <c r="D37" s="22" t="s">
        <v>317</v>
      </c>
      <c r="E37" s="35" t="s">
        <v>387</v>
      </c>
      <c r="F37" s="22" t="s">
        <v>296</v>
      </c>
      <c r="G37" s="35" t="s">
        <v>319</v>
      </c>
      <c r="H37" s="22" t="s">
        <v>304</v>
      </c>
      <c r="I37" s="22" t="s">
        <v>299</v>
      </c>
      <c r="J37" s="35" t="s">
        <v>388</v>
      </c>
    </row>
  </sheetData>
  <mergeCells count="12">
    <mergeCell ref="A3:J3"/>
    <mergeCell ref="A4:H4"/>
    <mergeCell ref="A9:A13"/>
    <mergeCell ref="A14:A18"/>
    <mergeCell ref="A19:A24"/>
    <mergeCell ref="A25:A29"/>
    <mergeCell ref="A30:A37"/>
    <mergeCell ref="B9:B13"/>
    <mergeCell ref="B14:B18"/>
    <mergeCell ref="B19:B24"/>
    <mergeCell ref="B25:B29"/>
    <mergeCell ref="B30:B3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389</v>
      </c>
    </row>
    <row r="3" ht="32.25" customHeight="1" spans="1:6">
      <c r="A3" s="103" t="str">
        <f>"2025"&amp;"年部门政府性基金预算支出预算表"</f>
        <v>2025年部门政府性基金预算支出预算表</v>
      </c>
      <c r="B3" s="104" t="s">
        <v>390</v>
      </c>
      <c r="C3" s="105"/>
      <c r="D3" s="106"/>
      <c r="E3" s="106"/>
      <c r="F3" s="106"/>
    </row>
    <row r="4" ht="18.75" customHeight="1" spans="1:6">
      <c r="A4" s="8" t="str">
        <f>"单位名称："&amp;"耿马傣族佤族自治县人民代表大会常务委员会办公室"</f>
        <v>单位名称：耿马傣族佤族自治县人民代表大会常务委员会办公室</v>
      </c>
      <c r="B4" s="8" t="s">
        <v>391</v>
      </c>
      <c r="C4" s="100"/>
      <c r="D4" s="102"/>
      <c r="E4" s="102"/>
      <c r="F4" s="40" t="s">
        <v>1</v>
      </c>
    </row>
    <row r="5" ht="18.75" customHeight="1" spans="1:6">
      <c r="A5" s="107" t="s">
        <v>180</v>
      </c>
      <c r="B5" s="108" t="s">
        <v>73</v>
      </c>
      <c r="C5" s="109" t="s">
        <v>74</v>
      </c>
      <c r="D5" s="14" t="s">
        <v>392</v>
      </c>
      <c r="E5" s="14"/>
      <c r="F5" s="15"/>
    </row>
    <row r="6" ht="18.75" customHeight="1" spans="1:6">
      <c r="A6" s="110"/>
      <c r="B6" s="111"/>
      <c r="C6" s="96"/>
      <c r="D6" s="95" t="s">
        <v>55</v>
      </c>
      <c r="E6" s="95" t="s">
        <v>75</v>
      </c>
      <c r="F6" s="95" t="s">
        <v>76</v>
      </c>
    </row>
    <row r="7" ht="18.75" customHeight="1" spans="1:6">
      <c r="A7" s="110">
        <v>1</v>
      </c>
      <c r="B7" s="112" t="s">
        <v>150</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108</v>
      </c>
      <c r="B10" s="115" t="s">
        <v>108</v>
      </c>
      <c r="C10" s="116" t="s">
        <v>108</v>
      </c>
      <c r="D10" s="24"/>
      <c r="E10" s="24"/>
      <c r="F10" s="24"/>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393</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"单位名称："&amp;"耿马傣族佤族自治县人民代表大会常务委员会办公室"</f>
        <v>单位名称：耿马傣族佤族自治县人民代表大会常务委员会办公室</v>
      </c>
      <c r="B4" s="94"/>
      <c r="C4" s="94"/>
      <c r="D4" s="94"/>
      <c r="E4" s="94"/>
      <c r="F4" s="94"/>
      <c r="G4" s="94"/>
      <c r="H4" s="94"/>
      <c r="I4" s="94"/>
      <c r="J4" s="94"/>
      <c r="O4" s="64"/>
      <c r="P4" s="64"/>
      <c r="Q4" s="40" t="s">
        <v>172</v>
      </c>
    </row>
    <row r="5" ht="18.75" customHeight="1" spans="1:17">
      <c r="A5" s="12" t="s">
        <v>394</v>
      </c>
      <c r="B5" s="73" t="s">
        <v>395</v>
      </c>
      <c r="C5" s="73" t="s">
        <v>396</v>
      </c>
      <c r="D5" s="73" t="s">
        <v>397</v>
      </c>
      <c r="E5" s="73" t="s">
        <v>398</v>
      </c>
      <c r="F5" s="73" t="s">
        <v>399</v>
      </c>
      <c r="G5" s="45" t="s">
        <v>187</v>
      </c>
      <c r="H5" s="45"/>
      <c r="I5" s="45"/>
      <c r="J5" s="45"/>
      <c r="K5" s="75"/>
      <c r="L5" s="45"/>
      <c r="M5" s="45"/>
      <c r="N5" s="45"/>
      <c r="O5" s="65"/>
      <c r="P5" s="75"/>
      <c r="Q5" s="46"/>
    </row>
    <row r="6" ht="18.75" customHeight="1" spans="1:17">
      <c r="A6" s="17"/>
      <c r="B6" s="76"/>
      <c r="C6" s="76"/>
      <c r="D6" s="76"/>
      <c r="E6" s="76"/>
      <c r="F6" s="76"/>
      <c r="G6" s="76" t="s">
        <v>55</v>
      </c>
      <c r="H6" s="76" t="s">
        <v>58</v>
      </c>
      <c r="I6" s="76" t="s">
        <v>400</v>
      </c>
      <c r="J6" s="76" t="s">
        <v>401</v>
      </c>
      <c r="K6" s="77" t="s">
        <v>402</v>
      </c>
      <c r="L6" s="90" t="s">
        <v>78</v>
      </c>
      <c r="M6" s="90"/>
      <c r="N6" s="90"/>
      <c r="O6" s="91"/>
      <c r="P6" s="92"/>
      <c r="Q6" s="78"/>
    </row>
    <row r="7" ht="30" customHeight="1" spans="1:17">
      <c r="A7" s="19"/>
      <c r="B7" s="78"/>
      <c r="C7" s="78"/>
      <c r="D7" s="78"/>
      <c r="E7" s="78"/>
      <c r="F7" s="78"/>
      <c r="G7" s="78"/>
      <c r="H7" s="78" t="s">
        <v>57</v>
      </c>
      <c r="I7" s="78"/>
      <c r="J7" s="78"/>
      <c r="K7" s="79"/>
      <c r="L7" s="78" t="s">
        <v>57</v>
      </c>
      <c r="M7" s="78" t="s">
        <v>64</v>
      </c>
      <c r="N7" s="78" t="s">
        <v>195</v>
      </c>
      <c r="O7" s="93" t="s">
        <v>66</v>
      </c>
      <c r="P7" s="79" t="s">
        <v>67</v>
      </c>
      <c r="Q7" s="78" t="s">
        <v>68</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v>5100</v>
      </c>
      <c r="G9" s="24">
        <v>155100</v>
      </c>
      <c r="H9" s="24">
        <v>155100</v>
      </c>
      <c r="I9" s="24"/>
      <c r="J9" s="24"/>
      <c r="K9" s="24"/>
      <c r="L9" s="24"/>
      <c r="M9" s="24"/>
      <c r="N9" s="24"/>
      <c r="O9" s="24"/>
      <c r="P9" s="24"/>
      <c r="Q9" s="24"/>
    </row>
    <row r="10" ht="18.75" customHeight="1" spans="1:17">
      <c r="A10" s="98" t="s">
        <v>70</v>
      </c>
      <c r="B10" s="82"/>
      <c r="C10" s="82"/>
      <c r="D10" s="82"/>
      <c r="E10" s="99"/>
      <c r="F10" s="24">
        <v>5100</v>
      </c>
      <c r="G10" s="24">
        <v>155100</v>
      </c>
      <c r="H10" s="24">
        <v>155100</v>
      </c>
      <c r="I10" s="24"/>
      <c r="J10" s="24"/>
      <c r="K10" s="24"/>
      <c r="L10" s="24"/>
      <c r="M10" s="24"/>
      <c r="N10" s="24"/>
      <c r="O10" s="24"/>
      <c r="P10" s="24"/>
      <c r="Q10" s="24"/>
    </row>
    <row r="11" ht="18.75" customHeight="1" spans="1:17">
      <c r="A11" s="81" t="str">
        <f t="shared" ref="A11:A12" si="0">"    "&amp;"自治县人大常委会各委室工作经费"</f>
        <v>    自治县人大常委会各委室工作经费</v>
      </c>
      <c r="B11" s="82" t="s">
        <v>403</v>
      </c>
      <c r="C11" s="82" t="s">
        <v>404</v>
      </c>
      <c r="D11" s="82" t="s">
        <v>365</v>
      </c>
      <c r="E11" s="99">
        <v>1</v>
      </c>
      <c r="F11" s="24"/>
      <c r="G11" s="24">
        <v>30000</v>
      </c>
      <c r="H11" s="24">
        <v>30000</v>
      </c>
      <c r="I11" s="24"/>
      <c r="J11" s="24"/>
      <c r="K11" s="24"/>
      <c r="L11" s="24"/>
      <c r="M11" s="24"/>
      <c r="N11" s="24"/>
      <c r="O11" s="24"/>
      <c r="P11" s="24"/>
      <c r="Q11" s="24"/>
    </row>
    <row r="12" ht="18.75" customHeight="1" spans="1:17">
      <c r="A12" s="81" t="str">
        <f t="shared" si="0"/>
        <v>    自治县人大常委会各委室工作经费</v>
      </c>
      <c r="B12" s="82" t="s">
        <v>405</v>
      </c>
      <c r="C12" s="82" t="s">
        <v>406</v>
      </c>
      <c r="D12" s="82" t="s">
        <v>365</v>
      </c>
      <c r="E12" s="99">
        <v>1</v>
      </c>
      <c r="F12" s="24"/>
      <c r="G12" s="24">
        <v>60000</v>
      </c>
      <c r="H12" s="24">
        <v>60000</v>
      </c>
      <c r="I12" s="24"/>
      <c r="J12" s="24"/>
      <c r="K12" s="24"/>
      <c r="L12" s="24"/>
      <c r="M12" s="24"/>
      <c r="N12" s="24"/>
      <c r="O12" s="24"/>
      <c r="P12" s="24"/>
      <c r="Q12" s="24"/>
    </row>
    <row r="13" ht="18.75" customHeight="1" spans="1:17">
      <c r="A13" s="81" t="str">
        <f t="shared" ref="A13:A14" si="1">"    "&amp;"公务用车运行维护费"</f>
        <v>    公务用车运行维护费</v>
      </c>
      <c r="B13" s="82" t="s">
        <v>403</v>
      </c>
      <c r="C13" s="82" t="s">
        <v>404</v>
      </c>
      <c r="D13" s="82" t="s">
        <v>365</v>
      </c>
      <c r="E13" s="99">
        <v>1</v>
      </c>
      <c r="F13" s="24"/>
      <c r="G13" s="24">
        <v>44000</v>
      </c>
      <c r="H13" s="24">
        <v>44000</v>
      </c>
      <c r="I13" s="24"/>
      <c r="J13" s="24"/>
      <c r="K13" s="24"/>
      <c r="L13" s="24"/>
      <c r="M13" s="24"/>
      <c r="N13" s="24"/>
      <c r="O13" s="24"/>
      <c r="P13" s="24"/>
      <c r="Q13" s="24"/>
    </row>
    <row r="14" ht="18.75" customHeight="1" spans="1:17">
      <c r="A14" s="81" t="str">
        <f t="shared" si="1"/>
        <v>    公务用车运行维护费</v>
      </c>
      <c r="B14" s="82" t="s">
        <v>407</v>
      </c>
      <c r="C14" s="82" t="s">
        <v>408</v>
      </c>
      <c r="D14" s="82" t="s">
        <v>365</v>
      </c>
      <c r="E14" s="99">
        <v>1</v>
      </c>
      <c r="F14" s="24"/>
      <c r="G14" s="24">
        <v>16000</v>
      </c>
      <c r="H14" s="24">
        <v>16000</v>
      </c>
      <c r="I14" s="24"/>
      <c r="J14" s="24"/>
      <c r="K14" s="24"/>
      <c r="L14" s="24"/>
      <c r="M14" s="24"/>
      <c r="N14" s="24"/>
      <c r="O14" s="24"/>
      <c r="P14" s="24"/>
      <c r="Q14" s="24"/>
    </row>
    <row r="15" ht="18.75" customHeight="1" spans="1:17">
      <c r="A15" s="81" t="str">
        <f>"    "&amp;"一般公用经费"</f>
        <v>    一般公用经费</v>
      </c>
      <c r="B15" s="82" t="s">
        <v>409</v>
      </c>
      <c r="C15" s="82" t="s">
        <v>410</v>
      </c>
      <c r="D15" s="82" t="s">
        <v>365</v>
      </c>
      <c r="E15" s="99">
        <v>30</v>
      </c>
      <c r="F15" s="24">
        <v>5100</v>
      </c>
      <c r="G15" s="24">
        <v>5100</v>
      </c>
      <c r="H15" s="24">
        <v>5100</v>
      </c>
      <c r="I15" s="24"/>
      <c r="J15" s="24"/>
      <c r="K15" s="24"/>
      <c r="L15" s="24"/>
      <c r="M15" s="24"/>
      <c r="N15" s="24"/>
      <c r="O15" s="24"/>
      <c r="P15" s="24"/>
      <c r="Q15" s="24"/>
    </row>
    <row r="16" ht="18.75" customHeight="1" spans="1:17">
      <c r="A16" s="84" t="s">
        <v>108</v>
      </c>
      <c r="B16" s="85"/>
      <c r="C16" s="85"/>
      <c r="D16" s="85"/>
      <c r="E16" s="97"/>
      <c r="F16" s="24">
        <v>5100</v>
      </c>
      <c r="G16" s="24">
        <v>155100</v>
      </c>
      <c r="H16" s="24">
        <v>155100</v>
      </c>
      <c r="I16" s="24"/>
      <c r="J16" s="24"/>
      <c r="K16" s="24"/>
      <c r="L16" s="24"/>
      <c r="M16" s="24"/>
      <c r="N16" s="24"/>
      <c r="O16" s="24"/>
      <c r="P16" s="24"/>
      <c r="Q16" s="24"/>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pane ySplit="1" topLeftCell="A2" activePane="bottomLeft" state="frozen"/>
      <selection/>
      <selection pane="bottomLeft"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411</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"单位名称："&amp;"耿马傣族佤族自治县人民代表大会常务委员会办公室"</f>
        <v>单位名称：耿马傣族佤族自治县人民代表大会常务委员会办公室</v>
      </c>
      <c r="B4" s="61"/>
      <c r="C4" s="72"/>
      <c r="D4" s="61"/>
      <c r="E4" s="61"/>
      <c r="F4" s="61"/>
      <c r="G4" s="61"/>
      <c r="H4" s="69"/>
      <c r="I4" s="63"/>
      <c r="J4" s="63"/>
      <c r="K4" s="63"/>
      <c r="L4" s="64"/>
      <c r="M4" s="89"/>
      <c r="N4" s="88" t="s">
        <v>172</v>
      </c>
    </row>
    <row r="5" ht="18.75" customHeight="1" spans="1:14">
      <c r="A5" s="12" t="s">
        <v>394</v>
      </c>
      <c r="B5" s="73" t="s">
        <v>412</v>
      </c>
      <c r="C5" s="74" t="s">
        <v>413</v>
      </c>
      <c r="D5" s="45" t="s">
        <v>187</v>
      </c>
      <c r="E5" s="45"/>
      <c r="F5" s="45"/>
      <c r="G5" s="45"/>
      <c r="H5" s="75"/>
      <c r="I5" s="45"/>
      <c r="J5" s="45"/>
      <c r="K5" s="45"/>
      <c r="L5" s="65"/>
      <c r="M5" s="75"/>
      <c r="N5" s="46"/>
    </row>
    <row r="6" ht="18.75" customHeight="1" spans="1:14">
      <c r="A6" s="17"/>
      <c r="B6" s="76"/>
      <c r="C6" s="77"/>
      <c r="D6" s="76" t="s">
        <v>55</v>
      </c>
      <c r="E6" s="76" t="s">
        <v>58</v>
      </c>
      <c r="F6" s="76" t="s">
        <v>400</v>
      </c>
      <c r="G6" s="76" t="s">
        <v>401</v>
      </c>
      <c r="H6" s="77" t="s">
        <v>402</v>
      </c>
      <c r="I6" s="90" t="s">
        <v>78</v>
      </c>
      <c r="J6" s="90"/>
      <c r="K6" s="90"/>
      <c r="L6" s="91"/>
      <c r="M6" s="92"/>
      <c r="N6" s="78"/>
    </row>
    <row r="7" ht="26.25" customHeight="1" spans="1:14">
      <c r="A7" s="19"/>
      <c r="B7" s="78"/>
      <c r="C7" s="79"/>
      <c r="D7" s="78"/>
      <c r="E7" s="78"/>
      <c r="F7" s="78"/>
      <c r="G7" s="78"/>
      <c r="H7" s="79"/>
      <c r="I7" s="78" t="s">
        <v>57</v>
      </c>
      <c r="J7" s="78" t="s">
        <v>64</v>
      </c>
      <c r="K7" s="78" t="s">
        <v>195</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108</v>
      </c>
      <c r="B11" s="85"/>
      <c r="C11" s="86"/>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414</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"单位名称："&amp;"耿马傣族佤族自治县人民代表大会常务委员会办公室"</f>
        <v>单位名称：耿马傣族佤族自治县人民代表大会常务委员会办公室</v>
      </c>
      <c r="B4" s="61"/>
      <c r="C4" s="61"/>
      <c r="D4" s="62"/>
      <c r="E4" s="63"/>
      <c r="G4" s="64"/>
      <c r="H4" s="64"/>
      <c r="I4" s="39" t="s">
        <v>172</v>
      </c>
    </row>
    <row r="5" ht="18.75" customHeight="1" spans="1:9">
      <c r="A5" s="32" t="s">
        <v>415</v>
      </c>
      <c r="B5" s="13" t="s">
        <v>187</v>
      </c>
      <c r="C5" s="14"/>
      <c r="D5" s="14"/>
      <c r="E5" s="13" t="s">
        <v>416</v>
      </c>
      <c r="F5" s="14"/>
      <c r="G5" s="65"/>
      <c r="H5" s="65"/>
      <c r="I5" s="15"/>
    </row>
    <row r="6" ht="18.75" customHeight="1" spans="1:9">
      <c r="A6" s="34"/>
      <c r="B6" s="33" t="s">
        <v>55</v>
      </c>
      <c r="C6" s="12" t="s">
        <v>58</v>
      </c>
      <c r="D6" s="66" t="s">
        <v>417</v>
      </c>
      <c r="E6" s="67" t="s">
        <v>418</v>
      </c>
      <c r="F6" s="67" t="s">
        <v>418</v>
      </c>
      <c r="G6" s="67" t="s">
        <v>418</v>
      </c>
      <c r="H6" s="67" t="s">
        <v>418</v>
      </c>
      <c r="I6" s="67" t="s">
        <v>418</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419</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"单位名称："&amp;"耿马傣族佤族自治县人民代表大会常务委员会办公室"</f>
        <v>单位名称：耿马傣族佤族自治县人民代表大会常务委员会办公室</v>
      </c>
      <c r="B4" s="4"/>
      <c r="C4" s="4"/>
      <c r="D4" s="4"/>
      <c r="E4" s="4"/>
      <c r="F4" s="53"/>
      <c r="G4" s="4"/>
      <c r="H4" s="53"/>
    </row>
    <row r="5" ht="18.75" customHeight="1" spans="1:10">
      <c r="A5" s="47" t="s">
        <v>282</v>
      </c>
      <c r="B5" s="47" t="s">
        <v>283</v>
      </c>
      <c r="C5" s="47" t="s">
        <v>284</v>
      </c>
      <c r="D5" s="47" t="s">
        <v>285</v>
      </c>
      <c r="E5" s="47" t="s">
        <v>286</v>
      </c>
      <c r="F5" s="54" t="s">
        <v>287</v>
      </c>
      <c r="G5" s="47" t="s">
        <v>288</v>
      </c>
      <c r="H5" s="54" t="s">
        <v>289</v>
      </c>
      <c r="I5" s="54" t="s">
        <v>290</v>
      </c>
      <c r="J5" s="47" t="s">
        <v>291</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420</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"单位名称："&amp;"耿马傣族佤族自治县人民代表大会常务委员会办公室"</f>
        <v>单位名称：耿马傣族佤族自治县人民代表大会常务委员会办公室</v>
      </c>
      <c r="B4" s="9"/>
      <c r="C4" s="4"/>
      <c r="H4" s="43" t="s">
        <v>172</v>
      </c>
    </row>
    <row r="5" ht="18.75" customHeight="1" spans="1:8">
      <c r="A5" s="12" t="s">
        <v>180</v>
      </c>
      <c r="B5" s="12" t="s">
        <v>421</v>
      </c>
      <c r="C5" s="12" t="s">
        <v>422</v>
      </c>
      <c r="D5" s="12" t="s">
        <v>423</v>
      </c>
      <c r="E5" s="12" t="s">
        <v>424</v>
      </c>
      <c r="F5" s="44" t="s">
        <v>425</v>
      </c>
      <c r="G5" s="45"/>
      <c r="H5" s="46"/>
    </row>
    <row r="6" ht="18.75" customHeight="1" spans="1:8">
      <c r="A6" s="19"/>
      <c r="B6" s="19"/>
      <c r="C6" s="19"/>
      <c r="D6" s="19"/>
      <c r="E6" s="19"/>
      <c r="F6" s="47" t="s">
        <v>398</v>
      </c>
      <c r="G6" s="47" t="s">
        <v>426</v>
      </c>
      <c r="H6" s="47" t="s">
        <v>427</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55</v>
      </c>
      <c r="B9" s="50"/>
      <c r="C9" s="50"/>
      <c r="D9" s="50"/>
      <c r="E9" s="51"/>
      <c r="F9" s="49"/>
      <c r="G9" s="24"/>
      <c r="H9" s="24"/>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428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"单位名称："&amp;"耿马傣族佤族自治县人民代表大会常务委员会办公室"</f>
        <v>单位名称：耿马傣族佤族自治县人民代表大会常务委员会办公室</v>
      </c>
      <c r="B4" s="9"/>
      <c r="C4" s="9"/>
      <c r="D4" s="9"/>
      <c r="E4" s="9"/>
      <c r="F4" s="9"/>
      <c r="G4" s="9"/>
      <c r="H4" s="10"/>
      <c r="I4" s="10"/>
      <c r="J4" s="10"/>
      <c r="K4" s="5" t="s">
        <v>172</v>
      </c>
    </row>
    <row r="5" ht="18.75" customHeight="1" spans="1:11">
      <c r="A5" s="11" t="s">
        <v>261</v>
      </c>
      <c r="B5" s="11" t="s">
        <v>182</v>
      </c>
      <c r="C5" s="11" t="s">
        <v>262</v>
      </c>
      <c r="D5" s="12" t="s">
        <v>183</v>
      </c>
      <c r="E5" s="12" t="s">
        <v>184</v>
      </c>
      <c r="F5" s="12" t="s">
        <v>263</v>
      </c>
      <c r="G5" s="12" t="s">
        <v>264</v>
      </c>
      <c r="H5" s="32" t="s">
        <v>55</v>
      </c>
      <c r="I5" s="13" t="s">
        <v>429</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108</v>
      </c>
      <c r="B11" s="37"/>
      <c r="C11" s="37"/>
      <c r="D11" s="37"/>
      <c r="E11" s="37"/>
      <c r="F11" s="37"/>
      <c r="G11" s="38"/>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430</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"单位名称："&amp;"耿马傣族佤族自治县人民代表大会常务委员会办公室"</f>
        <v>单位名称：耿马傣族佤族自治县人民代表大会常务委员会办公室</v>
      </c>
      <c r="B4" s="9"/>
      <c r="C4" s="9"/>
      <c r="D4" s="9"/>
      <c r="E4" s="10"/>
      <c r="F4" s="10"/>
      <c r="G4" s="5" t="s">
        <v>172</v>
      </c>
    </row>
    <row r="5" ht="18.75" customHeight="1" spans="1:7">
      <c r="A5" s="11" t="s">
        <v>262</v>
      </c>
      <c r="B5" s="11" t="s">
        <v>261</v>
      </c>
      <c r="C5" s="11" t="s">
        <v>182</v>
      </c>
      <c r="D5" s="12" t="s">
        <v>431</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937300</v>
      </c>
      <c r="F9" s="24"/>
      <c r="G9" s="24"/>
    </row>
    <row r="10" ht="18.75" customHeight="1" spans="1:7">
      <c r="A10" s="25" t="s">
        <v>70</v>
      </c>
      <c r="B10" s="22"/>
      <c r="C10" s="22"/>
      <c r="D10" s="22"/>
      <c r="E10" s="24">
        <v>937300</v>
      </c>
      <c r="F10" s="24"/>
      <c r="G10" s="24"/>
    </row>
    <row r="11" ht="18.75" customHeight="1" spans="1:7">
      <c r="A11" s="26"/>
      <c r="B11" s="22" t="s">
        <v>432</v>
      </c>
      <c r="C11" s="22" t="s">
        <v>274</v>
      </c>
      <c r="D11" s="22" t="s">
        <v>433</v>
      </c>
      <c r="E11" s="24">
        <v>249600</v>
      </c>
      <c r="F11" s="24"/>
      <c r="G11" s="24"/>
    </row>
    <row r="12" ht="25" customHeight="1" spans="1:7">
      <c r="A12" s="26"/>
      <c r="B12" s="22" t="s">
        <v>432</v>
      </c>
      <c r="C12" s="22" t="s">
        <v>270</v>
      </c>
      <c r="D12" s="22" t="s">
        <v>433</v>
      </c>
      <c r="E12" s="24">
        <v>370000</v>
      </c>
      <c r="F12" s="24"/>
      <c r="G12" s="24"/>
    </row>
    <row r="13" ht="18.75" customHeight="1" spans="1:7">
      <c r="A13" s="26"/>
      <c r="B13" s="22" t="s">
        <v>432</v>
      </c>
      <c r="C13" s="22" t="s">
        <v>267</v>
      </c>
      <c r="D13" s="22" t="s">
        <v>433</v>
      </c>
      <c r="E13" s="24">
        <v>7700</v>
      </c>
      <c r="F13" s="24"/>
      <c r="G13" s="24"/>
    </row>
    <row r="14" ht="18.75" customHeight="1" spans="1:7">
      <c r="A14" s="26"/>
      <c r="B14" s="22" t="s">
        <v>434</v>
      </c>
      <c r="C14" s="22" t="s">
        <v>279</v>
      </c>
      <c r="D14" s="22" t="s">
        <v>433</v>
      </c>
      <c r="E14" s="24">
        <v>150000</v>
      </c>
      <c r="F14" s="24"/>
      <c r="G14" s="24"/>
    </row>
    <row r="15" ht="18.75" customHeight="1" spans="1:7">
      <c r="A15" s="26"/>
      <c r="B15" s="22" t="s">
        <v>434</v>
      </c>
      <c r="C15" s="22" t="s">
        <v>276</v>
      </c>
      <c r="D15" s="22" t="s">
        <v>433</v>
      </c>
      <c r="E15" s="24">
        <v>160000</v>
      </c>
      <c r="F15" s="24"/>
      <c r="G15" s="24"/>
    </row>
    <row r="16" ht="18.75" customHeight="1" spans="1:7">
      <c r="A16" s="27" t="s">
        <v>55</v>
      </c>
      <c r="B16" s="28" t="s">
        <v>435</v>
      </c>
      <c r="C16" s="28"/>
      <c r="D16" s="29"/>
      <c r="E16" s="24">
        <v>937300</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2025-02-07T08:38:00Z</dcterms:created>
  <dcterms:modified xsi:type="dcterms:W3CDTF">2025-04-01T01:25:55Z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B80661836DFA4E3189254729F1ECE6CE_13</vt:lpwstr>
  </property>
  <property fmtid="{D5CDD505-2E9C-101B-9397-08002B2CF9AE}" pid="3" name="KSOProductBuildVer">
    <vt:lpwstr>2052-11.8.2.12055</vt:lpwstr>
  </property>
</Properties>
</file>