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部门基本支出预算表04!$A$8:$W$42</definedName>
    <definedName name="_xlnm._FilterDatabase" localSheetId="7" hidden="1">'部门项目支出预算表05-1'!$A$8:$W$34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<sst xmlns="http://schemas.openxmlformats.org/spreadsheetml/2006/main" count="1307" uniqueCount="436">
  <si>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</si>
  <si>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</si>
  <si>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</si>
  <si>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</si>
  <si>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</si>
  <si>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</si>
  <si>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</si>
  <si>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</si>
  <si>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</si>
  <si>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</si>
  <si>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</si>
  <si>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</si>
  <si>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</si>
  <si>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</si>
  <si>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</si>
  <si>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</si>
  <si>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</si>
  <si>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</si>
  <si>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</si>
  <si>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</si>
  <si>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</si>
  <si>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</si>
  <si>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</si>
  <si>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</si>
  <si>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</si>
  <si>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</si>
  <si>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</si>
  <si>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</si>
  <si>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</si>
  <si>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</si>
  <si>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</si>
  <si>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</si>
  <si>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</si>
  <si>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</si>
  <si>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</si>
  <si>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</si>
  <si>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</si>
  <si>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</si>
  <si>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</si>
  <si>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</si>
  <si>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</si>
  <si>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</si>
  <si>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</si>
  <si>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</si>
  <si>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</si>
  <si>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</si>
  <si>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</si>
  <si>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</si>
  <si>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</si>
  <si>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</si>
  <si>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</si>
  <si>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</si>
  <si>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</si>
  <si>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</si>
  <si>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</si>
  <si>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</si>
  <si>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</si>
  <si>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</si>
  <si>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</si>
  <si>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</si>
  <si>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</si>
  <si>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</si>
  <si>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</si>
  <si>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</si>
  <si>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</si>
  <si>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</si>
  <si>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</si>
  <si>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</si>
  <si>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</si>
  <si>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</si>
  <si>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耿马傣族佤族自治县第一中学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</si>
  <si>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</si>
  <si>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</si>
  <si>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</si>
  <si>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</si>
  <si>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</si>
  <si>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</si>
  <si>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</si>
  <si>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</si>
  <si>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</si>
  <si>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</si>
  <si>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</si>
  <si>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</si>
  <si>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</si>
  <si>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</si>
  <si>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</si>
  <si>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</si>
  <si>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2050204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</si>
  <si>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</si>
  <si>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</si>
  <si>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</si>
  <si>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</si>
  <si>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</si>
  <si>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</si>
  <si>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</si>
  <si>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</si>
  <si>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</si>
  <si>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</si>
  <si>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</si>
  <si>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</si>
  <si>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</si>
  <si>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</si>
  <si>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</si>
  <si>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</si>
  <si>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</si>
  <si>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</si>
  <si>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</si>
  <si>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</si>
  <si>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</si>
  <si>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</si>
  <si>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</si>
  <si>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</si>
  <si>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</si>
  <si>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</si>
  <si>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</si>
  <si>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</si>
  <si>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</si>
  <si>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</si>
  <si>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</si>
  <si>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</si>
  <si>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</si>
  <si>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</si>
  <si>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</si>
  <si>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</si>
  <si>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</si>
  <si>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</si>
  <si>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</si>
  <si>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</si>
  <si>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</si>
  <si>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</si>
  <si>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</si>
  <si>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</si>
  <si>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</si>
  <si>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</si>
  <si>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</si>
  <si>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</si>
  <si>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</si>
  <si>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</si>
  <si>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</si>
  <si>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</si>
  <si>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</si>
  <si>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</si>
  <si>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</si>
  <si>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</si>
  <si>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</si>
  <si>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</si>
  <si>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</si>
  <si>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</si>
  <si>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</si>
  <si>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</si>
  <si>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</si>
  <si>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</si>
  <si>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</si>
  <si>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</si>
  <si>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</si>
  <si>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</si>
  <si>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</si>
  <si>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</si>
  <si>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高中教育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</si>
  <si>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</si>
  <si>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</si>
  <si>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</si>
  <si>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</si>
  <si>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</si>
  <si>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</si>
  <si>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</si>
  <si>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</si>
  <si>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</si>
  <si>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</si>
  <si>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</si>
  <si>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</si>
  <si>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</si>
  <si>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</si>
  <si>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</si>
  <si>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</si>
  <si>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</si>
  <si>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</si>
  <si>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</si>
  <si>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</si>
  <si>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注：因本单位没有一般公共预算“三公”经费支出预算支出，故本表无数据。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</si>
  <si>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</si>
  <si>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</si>
  <si>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</si>
  <si>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</si>
  <si>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</si>
  <si>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</si>
  <si>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</si>
  <si>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</si>
  <si>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</si>
  <si>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</si>
  <si>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</si>
  <si>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</si>
  <si>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</si>
  <si>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</si>
  <si>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</si>
  <si>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</si>
  <si>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</si>
  <si>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</si>
  <si>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530926210000000002717</t>
  </si>
  <si>
    <t>事业人员工资支出</t>
  </si>
  <si>
    <t>30101</t>
  </si>
  <si>
    <t>基本工资</t>
  </si>
  <si>
    <t>30102</t>
  </si>
  <si>
    <t>津贴补贴</t>
  </si>
  <si>
    <t>530926231100001485108</t>
  </si>
  <si>
    <t>奖励性绩效工资</t>
  </si>
  <si>
    <t>30107</t>
  </si>
  <si>
    <t>绩效工资</t>
  </si>
  <si>
    <t>530926231100001485085</t>
  </si>
  <si>
    <t>事业人员绩效工资（2017年提高部分）</t>
  </si>
  <si>
    <t>530926231100001485106</t>
  </si>
  <si>
    <t>基础性绩效工资</t>
  </si>
  <si>
    <t>530926210000000002718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</si>
  <si>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</si>
  <si>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</si>
  <si>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</si>
  <si>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</si>
  <si>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</si>
  <si>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</si>
  <si>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</si>
  <si>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</si>
  <si>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</si>
  <si>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</si>
  <si>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</si>
  <si>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</si>
  <si>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</si>
  <si>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</si>
  <si>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</si>
  <si>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</si>
  <si>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</si>
  <si>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530926210000000002720</t>
  </si>
  <si>
    <t>30113</t>
  </si>
  <si>
    <t>530926231100001485114</t>
  </si>
  <si>
    <t>城乡初中生均公用经费</t>
  </si>
  <si>
    <t>30201</t>
  </si>
  <si>
    <t>办公费</t>
  </si>
  <si>
    <t>530926231100001485129</t>
  </si>
  <si>
    <t>高中生均公用经费</t>
  </si>
  <si>
    <t>530926210000000002725</t>
  </si>
  <si>
    <t>工会经费</t>
  </si>
  <si>
    <t>30228</t>
  </si>
  <si>
    <t>530926251100003815158</t>
  </si>
  <si>
    <t>残疾人就业保障金</t>
  </si>
  <si>
    <t>30299</t>
  </si>
  <si>
    <t>其他商品和服务支出</t>
  </si>
  <si>
    <t>530926210000000002721</t>
  </si>
  <si>
    <t>离退休费</t>
  </si>
  <si>
    <t>30302</t>
  </si>
  <si>
    <t>退休费</t>
  </si>
  <si>
    <t>530926231100001485110</t>
  </si>
  <si>
    <t>公益性岗位住房公积金</t>
  </si>
  <si>
    <t>30305</t>
  </si>
  <si>
    <t>生活补助</t>
  </si>
  <si>
    <t>530926231100001485109</t>
  </si>
  <si>
    <t>代课教师</t>
  </si>
  <si>
    <t>530926231100001485112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</si>
  <si>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</si>
  <si>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</si>
  <si>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</si>
  <si>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</si>
  <si>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</si>
  <si>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</si>
  <si>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</si>
  <si>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</si>
  <si>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</si>
  <si>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</si>
  <si>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改善办学条件专项经费</t>
  </si>
  <si>
    <t>事业发展类</t>
  </si>
  <si>
    <t>530926251100003815697</t>
  </si>
  <si>
    <t>30209</t>
  </si>
  <si>
    <t>物业管理费</t>
  </si>
  <si>
    <t>30213</t>
  </si>
  <si>
    <t>维修（护）费</t>
  </si>
  <si>
    <t>30226</t>
  </si>
  <si>
    <t>劳务费</t>
  </si>
  <si>
    <t>31002</t>
  </si>
  <si>
    <t>办公设备购置</t>
  </si>
  <si>
    <t>教育收费专项资金</t>
  </si>
  <si>
    <t>530926251100003815680</t>
  </si>
  <si>
    <t>30231</t>
  </si>
  <si>
    <t>公务用车运行维护费</t>
  </si>
  <si>
    <t>课后延时服务专项资金</t>
  </si>
  <si>
    <t>530926251100003821493</t>
  </si>
  <si>
    <t>人才援建边疆帮扶人员专项资金</t>
  </si>
  <si>
    <t>530926251100003824141</t>
  </si>
  <si>
    <t>县级配套学生资助专项资金</t>
  </si>
  <si>
    <t>民生类</t>
  </si>
  <si>
    <t>530926251100003815666</t>
  </si>
  <si>
    <t>30308</t>
  </si>
  <si>
    <t>助学金</t>
  </si>
  <si>
    <t>自有专项资金</t>
  </si>
  <si>
    <t>530926251100003815685</t>
  </si>
  <si>
    <t>自有资金食堂伙食费资金</t>
  </si>
  <si>
    <t>530926251100003816144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</si>
  <si>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</si>
  <si>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</si>
  <si>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</si>
  <si>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</si>
  <si>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</si>
  <si>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</si>
  <si>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</si>
  <si>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</si>
  <si>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</si>
  <si>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</si>
  <si>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</si>
  <si>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用收到的税务局三代手续费，弥补学校部分办公经费。</t>
  </si>
  <si>
    <t>产出指标</t>
  </si>
  <si>
    <t>数量指标</t>
  </si>
  <si>
    <t>办税人员数量</t>
  </si>
  <si>
    <t>&gt;=</t>
  </si>
  <si>
    <t>人</t>
  </si>
  <si>
    <t>定量指标</t>
  </si>
  <si>
    <t>10</t>
  </si>
  <si>
    <t>质量指标</t>
  </si>
  <si>
    <t>改善办税人员工作条件率</t>
  </si>
  <si>
    <t>98</t>
  </si>
  <si>
    <t>%</t>
  </si>
  <si>
    <t>效益指标</t>
  </si>
  <si>
    <t>社会效益</t>
  </si>
  <si>
    <t>保障项目正常运转</t>
  </si>
  <si>
    <t>=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</si>
  <si>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</si>
  <si>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</si>
  <si>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</si>
  <si>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</si>
  <si>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</si>
  <si>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</si>
  <si>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</si>
  <si>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办税人员满意度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</si>
  <si>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</si>
  <si>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</si>
  <si>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535</t>
  </si>
  <si>
    <t>国家助学金受助人数</t>
  </si>
  <si>
    <t>571</t>
  </si>
  <si>
    <t>学生资助金覆盖率</t>
  </si>
  <si>
    <t>100</t>
  </si>
  <si>
    <t>时效指标</t>
  </si>
  <si>
    <t>资金到位及时率</t>
  </si>
  <si>
    <t>95</t>
  </si>
  <si>
    <t>家庭贫困学生入学率</t>
  </si>
  <si>
    <t>家长和学生满意度</t>
  </si>
  <si>
    <t>通过科学规划、合理调整，持续加大政策供给，使学校布局结构进一步优化，办学条件显著提升，师资队伍水平整体提高，职业教育办学质量和吸引力显著增强。</t>
  </si>
  <si>
    <t>临时人员数</t>
  </si>
  <si>
    <t>30</t>
  </si>
  <si>
    <t>20</t>
  </si>
  <si>
    <t>公用经费使用合规率</t>
  </si>
  <si>
    <t>补助资金到位及时率</t>
  </si>
  <si>
    <t>保障学校日常运转</t>
  </si>
  <si>
    <t>学校和老师满意度</t>
  </si>
  <si>
    <t>保障人才援建人员工资每人每月15000元，每人及其所带家属每年10000元交通费，每人及其所带家属每年3000元体检费，每人及其所带家属每年2000元体检费及其他支出；提高师资队伍整体水平。</t>
  </si>
  <si>
    <t>人员数</t>
  </si>
  <si>
    <t>4</t>
  </si>
  <si>
    <t>提高边疆地区教育教学质量</t>
  </si>
  <si>
    <t>提高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</si>
  <si>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</si>
  <si>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</si>
  <si>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</si>
  <si>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</si>
  <si>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</si>
  <si>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</si>
  <si>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</si>
  <si>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</si>
  <si>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</si>
  <si>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</si>
  <si>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90</t>
  </si>
  <si>
    <t>促进学生全面发展</t>
  </si>
  <si>
    <t>有效</t>
  </si>
  <si>
    <t>减轻学生和家长负担</t>
  </si>
  <si>
    <t>高中根据云南省行政事业性单位信息表中的收费项目收取，该项目所收取资金主要用于补充学校办学经费，保障学校正常运转，得以顺利开展教育教学工作。</t>
  </si>
  <si>
    <t>在校生人数</t>
  </si>
  <si>
    <t>&gt;</t>
  </si>
  <si>
    <t>200</t>
  </si>
  <si>
    <t>成本指标</t>
  </si>
  <si>
    <t>经济成本指标</t>
  </si>
  <si>
    <t>80000</t>
  </si>
  <si>
    <t>元</t>
  </si>
  <si>
    <t>保障教育教学工作正常运转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</si>
  <si>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</si>
  <si>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</si>
  <si>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</si>
  <si>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</si>
  <si>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</si>
  <si>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</si>
  <si>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</si>
  <si>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</si>
  <si>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</si>
  <si>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</si>
  <si>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</si>
  <si>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学生和家长满意度</t>
  </si>
  <si>
    <t>85</t>
  </si>
  <si>
    <t>学生和家长的满意度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</si>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</sst>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7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0" fillId="0" borderId="0" xfId="0" applyFont="1" applyFill="1">
      <alignment vertical="top"/>
      <protection locked="0"/>
    </xf>
    <xf numFmtId="0" fontId="0" fillId="0" borderId="0" xfId="0" applyFont="1" applyFill="1">
      <alignment vertical="top"/>
      <protection locked="0"/>
    </xf>
    <xf numFmtId="0" fontId="0" fillId="2" borderId="0" xfId="0" applyFont="1" applyFill="1">
      <alignment vertical="top"/>
      <protection locked="0"/>
    </xf>
    <xf numFmtId="0" fontId="1" fillId="0" borderId="0" xfId="0" applyFont="1" applyFill="1" applyAlignment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horizontal="left" vertical="center" wrapText="1"/>
      <protection locked="0"/>
    </xf>
    <xf numFmtId="49" fontId="7" fillId="0" borderId="7" xfId="50" applyNumberFormat="1" applyFont="1" applyFill="1" applyBorder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>
      <alignment horizontal="right" vertical="center"/>
      <protection locked="0"/>
    </xf>
    <xf numFmtId="176" fontId="7" fillId="0" borderId="7" xfId="0" applyNumberFormat="1" applyFont="1" applyFill="1" applyBorder="1" applyAlignment="1">
      <alignment horizontal="right" vertical="center"/>
      <protection locked="0"/>
    </xf>
    <xf numFmtId="176" fontId="7" fillId="2" borderId="7" xfId="0" applyNumberFormat="1" applyFont="1" applyFill="1" applyBorder="1" applyAlignment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6" fillId="0" borderId="5" xfId="0" applyFont="1" applyFill="1" applyBorder="1" applyAlignment="1">
      <alignment horizontal="center" vertical="center"/>
      <protection locked="0"/>
    </xf>
    <xf numFmtId="0" fontId="2" fillId="0" borderId="0" xfId="0" applyFont="1" applyFill="1">
      <alignment vertical="top"/>
      <protection locked="0"/>
    </xf>
    <xf numFmtId="49" fontId="2" fillId="0" borderId="0" xfId="0" applyNumberFormat="1" applyFont="1" applyFill="1" applyAlignment="1">
      <protection locked="0"/>
    </xf>
    <xf numFmtId="0" fontId="2" fillId="0" borderId="0" xfId="0" applyFont="1" applyFill="1" applyAlignment="1">
      <protection locked="0"/>
    </xf>
    <xf numFmtId="0" fontId="3" fillId="0" borderId="0" xfId="0" applyFont="1" applyFill="1" applyAlignment="1">
      <alignment horizontal="center" vertical="center"/>
      <protection locked="0"/>
    </xf>
    <xf numFmtId="0" fontId="4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left" vertical="center"/>
      <protection locked="0"/>
    </xf>
    <xf numFmtId="0" fontId="6" fillId="0" borderId="0" xfId="0" applyFont="1" applyFill="1" applyAlignment="1">
      <protection locked="0"/>
    </xf>
    <xf numFmtId="0" fontId="6" fillId="0" borderId="2" xfId="0" applyFont="1" applyFill="1" applyBorder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  <protection locked="0"/>
    </xf>
    <xf numFmtId="3" fontId="2" fillId="0" borderId="7" xfId="0" applyNumberFormat="1" applyFont="1" applyFill="1" applyBorder="1" applyAlignment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/>
      <protection locked="0"/>
    </xf>
    <xf numFmtId="0" fontId="2" fillId="0" borderId="0" xfId="0" applyFont="1" applyFill="1" applyAlignment="1">
      <protection locked="0"/>
    </xf>
    <xf numFmtId="0" fontId="2" fillId="0" borderId="0" xfId="0" applyFont="1" applyFill="1" applyAlignment="1" applyProtection="1"/>
    <xf numFmtId="0" fontId="4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protection locked="0"/>
    </xf>
    <xf numFmtId="0" fontId="6" fillId="0" borderId="0" xfId="0" applyFont="1" applyFill="1" applyAlignment="1" applyProtection="1"/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  <protection locked="0"/>
    </xf>
    <xf numFmtId="3" fontId="2" fillId="0" borderId="7" xfId="0" applyNumberFormat="1" applyFont="1" applyFill="1" applyBorder="1" applyAlignment="1">
      <alignment horizontal="center" vertical="center"/>
      <protection locked="0"/>
    </xf>
    <xf numFmtId="0" fontId="5" fillId="0" borderId="0" xfId="0" applyFont="1" applyFill="1" applyAlignment="1">
      <alignment horizontal="right" vertical="center"/>
      <protection locked="0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Fill="1" applyProtection="1">
      <alignment vertical="top"/>
    </xf>
    <xf numFmtId="0" fontId="2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  <protection locked="0"/>
    </xf>
    <xf numFmtId="49" fontId="2" fillId="0" borderId="0" xfId="0" applyNumberFormat="1" applyFont="1" applyFill="1" applyAlignment="1" applyProtection="1"/>
    <xf numFmtId="0" fontId="2" fillId="0" borderId="0" xfId="0" applyFont="1" applyFill="1" applyAlignment="1" applyProtection="1">
      <alignment horizontal="right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5" fillId="0" borderId="7" xfId="0" applyFont="1" applyFill="1" applyBorder="1" applyAlignment="1" applyProtection="1">
      <alignment horizontal="left" vertical="center" wrapText="1" indent="2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0" fontId="0" fillId="0" borderId="0" xfId="3" applyNumberFormat="1" applyFont="1" applyFill="1">
      <alignment vertical="top"/>
      <protection locked="0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10" fontId="0" fillId="0" borderId="0" xfId="3" applyNumberFormat="1" applyFont="1">
      <alignment vertical="top"/>
      <protection locked="0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7"/>
  <sheetViews>
    <sheetView showZeros="0" tabSelected="1" workbookViewId="0">
      <selection activeCell="C13" sqref="C13"/>
    </sheetView>
  </sheetViews>
  <sheetFormatPr defaultColWidth="9.13888888888889" defaultRowHeight="12" customHeight="1" outlineLevelCol="6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  <col min="7" max="7" width="12.8888888888889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67"/>
      <c r="C2" s="267"/>
      <c r="D2" s="267"/>
    </row>
    <row r="3" ht="18.75" customHeight="1" spans="1:4">
      <c r="A3" s="40" t="str">
        <f>"单位名称："&amp;"耿马傣族佤族自治县第一中学"</f>
        <v>单位名称：耿马傣族佤族自治县第一中学</v>
      </c>
      <c r="B3" s="268"/>
      <c r="C3" s="26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238" t="s">
        <v>6</v>
      </c>
      <c r="B7" s="23">
        <v>59575248.55</v>
      </c>
      <c r="C7" s="238" t="s">
        <v>7</v>
      </c>
      <c r="D7" s="23"/>
    </row>
    <row r="8" ht="18.75" customHeight="1" spans="1:4">
      <c r="A8" s="238" t="s">
        <v>8</v>
      </c>
      <c r="B8" s="23"/>
      <c r="C8" s="238" t="s">
        <v>9</v>
      </c>
      <c r="D8" s="23"/>
    </row>
    <row r="9" ht="18.75" customHeight="1" spans="1:4">
      <c r="A9" s="238" t="s">
        <v>10</v>
      </c>
      <c r="B9" s="23"/>
      <c r="C9" s="238" t="s">
        <v>11</v>
      </c>
      <c r="D9" s="23"/>
    </row>
    <row r="10" ht="18.75" customHeight="1" spans="1:4">
      <c r="A10" s="238" t="s">
        <v>12</v>
      </c>
      <c r="B10" s="23">
        <v>1895000</v>
      </c>
      <c r="C10" s="238" t="s">
        <v>13</v>
      </c>
      <c r="D10" s="23"/>
    </row>
    <row r="11" ht="18.75" customHeight="1" spans="1:4">
      <c r="A11" s="269" t="s">
        <v>14</v>
      </c>
      <c r="B11" s="23">
        <v>4537200</v>
      </c>
      <c r="C11" s="225" t="s">
        <v>15</v>
      </c>
      <c r="D11" s="23">
        <v>48970739.96</v>
      </c>
    </row>
    <row r="12" ht="18.75" customHeight="1" spans="1:4">
      <c r="A12" s="228" t="s">
        <v>16</v>
      </c>
      <c r="B12" s="23"/>
      <c r="C12" s="227" t="s">
        <v>17</v>
      </c>
      <c r="D12" s="23"/>
    </row>
    <row r="13" ht="18.75" customHeight="1" spans="1:4">
      <c r="A13" s="228" t="s">
        <v>18</v>
      </c>
      <c r="B13" s="23"/>
      <c r="C13" s="227" t="s">
        <v>19</v>
      </c>
      <c r="D13" s="23"/>
    </row>
    <row r="14" ht="18.75" customHeight="1" spans="1:4">
      <c r="A14" s="228" t="s">
        <v>20</v>
      </c>
      <c r="B14" s="23"/>
      <c r="C14" s="227" t="s">
        <v>21</v>
      </c>
      <c r="D14" s="23">
        <v>7345230.72</v>
      </c>
    </row>
    <row r="15" ht="18.75" customHeight="1" spans="1:4">
      <c r="A15" s="228" t="s">
        <v>22</v>
      </c>
      <c r="B15" s="23"/>
      <c r="C15" s="227" t="s">
        <v>23</v>
      </c>
      <c r="D15" s="23">
        <v>2448673.39</v>
      </c>
    </row>
    <row r="16" ht="18.75" customHeight="1" spans="1:4">
      <c r="A16" s="228" t="s">
        <v>24</v>
      </c>
      <c r="B16" s="23">
        <v>4537200</v>
      </c>
      <c r="C16" s="228" t="s">
        <v>25</v>
      </c>
      <c r="D16" s="23"/>
    </row>
    <row r="17" ht="18.75" customHeight="1" spans="1:4">
      <c r="A17" s="228" t="s">
        <v>26</v>
      </c>
      <c r="B17" s="23"/>
      <c r="C17" s="228" t="s">
        <v>27</v>
      </c>
      <c r="D17" s="23"/>
    </row>
    <row r="18" ht="18.75" customHeight="1" spans="1:4">
      <c r="A18" s="229" t="s">
        <v>26</v>
      </c>
      <c r="B18" s="23"/>
      <c r="C18" s="227" t="s">
        <v>28</v>
      </c>
      <c r="D18" s="23"/>
    </row>
    <row r="19" ht="18.75" customHeight="1" spans="1:4">
      <c r="A19" s="229" t="s">
        <v>26</v>
      </c>
      <c r="B19" s="23"/>
      <c r="C19" s="227" t="s">
        <v>29</v>
      </c>
      <c r="D19" s="23"/>
    </row>
    <row r="20" ht="18.75" customHeight="1" spans="1:4">
      <c r="A20" s="229" t="s">
        <v>26</v>
      </c>
      <c r="B20" s="23"/>
      <c r="C20" s="227" t="s">
        <v>30</v>
      </c>
      <c r="D20" s="23"/>
    </row>
    <row r="21" ht="18.75" customHeight="1" spans="1:4">
      <c r="A21" s="229" t="s">
        <v>26</v>
      </c>
      <c r="B21" s="23"/>
      <c r="C21" s="227" t="s">
        <v>31</v>
      </c>
      <c r="D21" s="23"/>
    </row>
    <row r="22" ht="18.75" customHeight="1" spans="1:4">
      <c r="A22" s="229" t="s">
        <v>26</v>
      </c>
      <c r="B22" s="23"/>
      <c r="C22" s="227" t="s">
        <v>32</v>
      </c>
      <c r="D22" s="23"/>
    </row>
    <row r="23" ht="18.75" customHeight="1" spans="1:4">
      <c r="A23" s="229" t="s">
        <v>26</v>
      </c>
      <c r="B23" s="23"/>
      <c r="C23" s="227" t="s">
        <v>33</v>
      </c>
      <c r="D23" s="23"/>
    </row>
    <row r="24" ht="18.75" customHeight="1" spans="1:4">
      <c r="A24" s="229" t="s">
        <v>26</v>
      </c>
      <c r="B24" s="23"/>
      <c r="C24" s="227" t="s">
        <v>34</v>
      </c>
      <c r="D24" s="23"/>
    </row>
    <row r="25" ht="18.75" customHeight="1" spans="1:4">
      <c r="A25" s="229" t="s">
        <v>26</v>
      </c>
      <c r="B25" s="23"/>
      <c r="C25" s="227" t="s">
        <v>35</v>
      </c>
      <c r="D25" s="23">
        <v>3864804.48</v>
      </c>
    </row>
    <row r="26" ht="18.75" customHeight="1" spans="1:4">
      <c r="A26" s="229" t="s">
        <v>26</v>
      </c>
      <c r="B26" s="23"/>
      <c r="C26" s="227" t="s">
        <v>36</v>
      </c>
      <c r="D26" s="23"/>
    </row>
    <row r="27" ht="18.75" customHeight="1" spans="1:4">
      <c r="A27" s="229" t="s">
        <v>26</v>
      </c>
      <c r="B27" s="23"/>
      <c r="C27" s="227" t="s">
        <v>37</v>
      </c>
      <c r="D27" s="23"/>
    </row>
    <row r="28" ht="18.75" customHeight="1" spans="1:4">
      <c r="A28" s="229" t="s">
        <v>26</v>
      </c>
      <c r="B28" s="23"/>
      <c r="C28" s="227" t="s">
        <v>38</v>
      </c>
      <c r="D28" s="23"/>
    </row>
    <row r="29" ht="18.75" customHeight="1" spans="1:4">
      <c r="A29" s="229" t="s">
        <v>26</v>
      </c>
      <c r="B29" s="23"/>
      <c r="C29" s="227" t="s">
        <v>39</v>
      </c>
      <c r="D29" s="23"/>
    </row>
    <row r="30" ht="18.75" customHeight="1" spans="1:7">
      <c r="A30" s="230" t="s">
        <v>26</v>
      </c>
      <c r="B30" s="23"/>
      <c r="C30" s="228" t="s">
        <v>40</v>
      </c>
      <c r="D30" s="23">
        <v>3378000</v>
      </c>
      <c r="E30"/>
      <c r="F30"/>
      <c r="G30" s="259"/>
    </row>
    <row r="31" ht="18.75" customHeight="1" spans="1:4">
      <c r="A31" s="230" t="s">
        <v>26</v>
      </c>
      <c r="B31" s="23"/>
      <c r="C31" s="228" t="s">
        <v>41</v>
      </c>
      <c r="D31" s="23"/>
    </row>
    <row r="32" ht="18.75" customHeight="1" spans="1:4">
      <c r="A32" s="230" t="s">
        <v>26</v>
      </c>
      <c r="B32" s="23"/>
      <c r="C32" s="228" t="s">
        <v>42</v>
      </c>
      <c r="D32" s="23"/>
    </row>
    <row r="33" ht="18.75" customHeight="1" spans="1:4">
      <c r="A33" s="270" t="s">
        <v>43</v>
      </c>
      <c r="B33" s="231">
        <f>SUM(B7:B11)</f>
        <v>66007448.55</v>
      </c>
      <c r="C33" s="271" t="s">
        <v>44</v>
      </c>
      <c r="D33" s="231">
        <v>66007448.55</v>
      </c>
    </row>
    <row r="34" ht="18.75" customHeight="1" spans="1:4">
      <c r="A34" s="272" t="s">
        <v>45</v>
      </c>
      <c r="B34" s="23"/>
      <c r="C34" s="238" t="s">
        <v>46</v>
      </c>
      <c r="D34" s="23"/>
    </row>
    <row r="35" ht="18.75" customHeight="1" spans="1:4">
      <c r="A35" s="272" t="s">
        <v>47</v>
      </c>
      <c r="B35" s="23"/>
      <c r="C35" s="238" t="s">
        <v>47</v>
      </c>
      <c r="D35" s="23"/>
    </row>
    <row r="36" ht="18.75" customHeight="1" spans="1:4">
      <c r="A36" s="272" t="s">
        <v>48</v>
      </c>
      <c r="B36" s="23"/>
      <c r="C36" s="238" t="s">
        <v>49</v>
      </c>
      <c r="D36" s="23"/>
    </row>
    <row r="37" ht="18.75" customHeight="1" spans="1:4">
      <c r="A37" s="273" t="s">
        <v>50</v>
      </c>
      <c r="B37" s="231">
        <f>B33+B34</f>
        <v>66007448.55</v>
      </c>
      <c r="C37" s="271" t="s">
        <v>51</v>
      </c>
      <c r="D37" s="231">
        <f t="shared" ref="B37:D37" si="0">D33+D34</f>
        <v>66007448.55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4"/>
  <sheetViews>
    <sheetView showZeros="0" workbookViewId="0">
      <selection activeCell="C25" sqref="C25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ht="15" customHeight="1" spans="10:19">
      <c r="J1" s="260"/>
      <c r="O1" s="66"/>
      <c r="P1" s="66"/>
      <c r="Q1" s="66"/>
      <c r="R1" s="66"/>
      <c r="S1" s="37" t="s">
        <v>52</v>
      </c>
    </row>
    <row r="2" ht="57.75" customHeight="1" spans="1:19">
      <c r="A2" s="198" t="str">
        <f>"2025"&amp;"年部门收入预算表"</f>
        <v>2025年部门收入预算表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61"/>
      <c r="P2" s="261"/>
      <c r="Q2" s="261"/>
      <c r="R2" s="261"/>
      <c r="S2" s="261"/>
    </row>
    <row r="3" ht="18.75" customHeight="1" spans="1:19">
      <c r="A3" s="40" t="str">
        <f>"单位名称："&amp;"耿马傣族佤族自治县第一中学"</f>
        <v>单位名称：耿马傣族佤族自治县第一中学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245" t="s">
        <v>53</v>
      </c>
      <c r="B4" s="246" t="s">
        <v>54</v>
      </c>
      <c r="C4" s="246" t="s">
        <v>55</v>
      </c>
      <c r="D4" s="247" t="s">
        <v>56</v>
      </c>
      <c r="E4" s="248"/>
      <c r="F4" s="248"/>
      <c r="G4" s="248"/>
      <c r="H4" s="248"/>
      <c r="I4" s="248"/>
      <c r="J4" s="262"/>
      <c r="K4" s="248"/>
      <c r="L4" s="248"/>
      <c r="M4" s="248"/>
      <c r="N4" s="263"/>
      <c r="O4" s="247" t="s">
        <v>45</v>
      </c>
      <c r="P4" s="247"/>
      <c r="Q4" s="247"/>
      <c r="R4" s="247"/>
      <c r="S4" s="266"/>
    </row>
    <row r="5" ht="18.75" customHeight="1" spans="1:19">
      <c r="A5" s="249"/>
      <c r="B5" s="250"/>
      <c r="C5" s="250"/>
      <c r="D5" s="251" t="s">
        <v>57</v>
      </c>
      <c r="E5" s="251" t="s">
        <v>58</v>
      </c>
      <c r="F5" s="251" t="s">
        <v>59</v>
      </c>
      <c r="G5" s="251" t="s">
        <v>60</v>
      </c>
      <c r="H5" s="251" t="s">
        <v>61</v>
      </c>
      <c r="I5" s="264" t="s">
        <v>62</v>
      </c>
      <c r="J5" s="264"/>
      <c r="K5" s="264"/>
      <c r="L5" s="264"/>
      <c r="M5" s="264"/>
      <c r="N5" s="254"/>
      <c r="O5" s="251" t="s">
        <v>57</v>
      </c>
      <c r="P5" s="251" t="s">
        <v>58</v>
      </c>
      <c r="Q5" s="251" t="s">
        <v>59</v>
      </c>
      <c r="R5" s="251" t="s">
        <v>60</v>
      </c>
      <c r="S5" s="251" t="s">
        <v>63</v>
      </c>
    </row>
    <row r="6" ht="18.75" customHeight="1" spans="1:19">
      <c r="A6" s="252"/>
      <c r="B6" s="253"/>
      <c r="C6" s="253"/>
      <c r="D6" s="254"/>
      <c r="E6" s="254"/>
      <c r="F6" s="254"/>
      <c r="G6" s="254"/>
      <c r="H6" s="254"/>
      <c r="I6" s="253" t="s">
        <v>57</v>
      </c>
      <c r="J6" s="253" t="s">
        <v>64</v>
      </c>
      <c r="K6" s="253" t="s">
        <v>65</v>
      </c>
      <c r="L6" s="253" t="s">
        <v>66</v>
      </c>
      <c r="M6" s="253" t="s">
        <v>67</v>
      </c>
      <c r="N6" s="253" t="s">
        <v>68</v>
      </c>
      <c r="O6" s="265"/>
      <c r="P6" s="265"/>
      <c r="Q6" s="265"/>
      <c r="R6" s="265"/>
      <c r="S6" s="25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55" t="s">
        <v>69</v>
      </c>
      <c r="B8" s="256" t="s">
        <v>70</v>
      </c>
      <c r="C8" s="23">
        <f>D8</f>
        <v>66007448.55</v>
      </c>
      <c r="D8" s="23">
        <f>64112448.55+H8</f>
        <v>66007448.55</v>
      </c>
      <c r="E8" s="23">
        <v>59575248.55</v>
      </c>
      <c r="F8" s="23"/>
      <c r="G8" s="23"/>
      <c r="H8" s="23">
        <v>1895000</v>
      </c>
      <c r="I8" s="23">
        <v>4537200</v>
      </c>
      <c r="J8" s="23"/>
      <c r="K8" s="23"/>
      <c r="L8" s="23"/>
      <c r="M8" s="23"/>
      <c r="N8" s="23">
        <v>4537200</v>
      </c>
      <c r="O8" s="23"/>
      <c r="P8" s="23"/>
      <c r="Q8" s="23"/>
      <c r="R8" s="23"/>
      <c r="S8" s="23"/>
    </row>
    <row r="9" ht="18.75" customHeight="1" spans="1:19">
      <c r="A9" s="257" t="s">
        <v>55</v>
      </c>
      <c r="B9" s="258"/>
      <c r="C9" s="23">
        <f>D9</f>
        <v>66007448.55</v>
      </c>
      <c r="D9" s="23">
        <f>64112448.55+H9</f>
        <v>66007448.55</v>
      </c>
      <c r="E9" s="23">
        <v>59575248.55</v>
      </c>
      <c r="F9" s="23"/>
      <c r="G9" s="23"/>
      <c r="H9" s="23">
        <v>1895000</v>
      </c>
      <c r="I9" s="23">
        <v>4537200</v>
      </c>
      <c r="J9" s="23"/>
      <c r="K9" s="23"/>
      <c r="L9" s="23"/>
      <c r="M9" s="23"/>
      <c r="N9" s="23">
        <v>4537200</v>
      </c>
      <c r="O9" s="23"/>
      <c r="P9" s="23"/>
      <c r="Q9" s="23"/>
      <c r="R9" s="23"/>
      <c r="S9" s="23"/>
    </row>
    <row r="13" customHeight="1" spans="5:5">
      <c r="E13" s="259"/>
    </row>
    <row r="14" customHeight="1" spans="3:3">
      <c r="C14" s="259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topLeftCell="E20" workbookViewId="0">
      <selection activeCell="D4" sqref="D4:F4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233"/>
      <c r="E1" s="1"/>
      <c r="F1" s="1"/>
      <c r="G1" s="1"/>
      <c r="H1" s="233"/>
      <c r="I1" s="1"/>
      <c r="J1" s="23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ht="18.75" customHeight="1" spans="1:15">
      <c r="A3" s="235" t="str">
        <f>"单位名称："&amp;"耿马傣族佤族自治县第一中学"</f>
        <v>单位名称：耿马傣族佤族自治县第一中学</v>
      </c>
      <c r="B3" s="236"/>
      <c r="C3" s="61"/>
      <c r="D3" s="29"/>
      <c r="E3" s="61"/>
      <c r="F3" s="61"/>
      <c r="G3" s="61"/>
      <c r="H3" s="29"/>
      <c r="I3" s="61"/>
      <c r="J3" s="29"/>
      <c r="K3" s="61"/>
      <c r="L3" s="61"/>
      <c r="M3" s="243"/>
      <c r="N3" s="243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237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238" t="s">
        <v>83</v>
      </c>
      <c r="B7" s="222" t="s">
        <v>84</v>
      </c>
      <c r="C7" s="23">
        <v>48970739.96</v>
      </c>
      <c r="D7" s="23">
        <v>45916539.96</v>
      </c>
      <c r="E7" s="23">
        <v>42800745.58</v>
      </c>
      <c r="F7" s="23">
        <v>3115794.38</v>
      </c>
      <c r="G7" s="23"/>
      <c r="H7" s="23"/>
      <c r="I7" s="23">
        <v>1895000</v>
      </c>
      <c r="J7" s="23">
        <v>1159200</v>
      </c>
      <c r="K7" s="23"/>
      <c r="L7" s="23"/>
      <c r="M7" s="23"/>
      <c r="N7" s="23"/>
      <c r="O7" s="23">
        <v>1159200</v>
      </c>
    </row>
    <row r="8" ht="18.75" customHeight="1" spans="1:15">
      <c r="A8" s="239" t="s">
        <v>85</v>
      </c>
      <c r="B8" s="240" t="str">
        <f>"  "&amp;"普通教育"</f>
        <v>  普通教育</v>
      </c>
      <c r="C8" s="23">
        <v>48732899.96</v>
      </c>
      <c r="D8" s="23">
        <v>45678699.96</v>
      </c>
      <c r="E8" s="23">
        <v>42562905.58</v>
      </c>
      <c r="F8" s="23">
        <v>3115794.38</v>
      </c>
      <c r="G8" s="23"/>
      <c r="H8" s="23"/>
      <c r="I8" s="23">
        <v>1895000</v>
      </c>
      <c r="J8" s="23">
        <v>1159200</v>
      </c>
      <c r="K8" s="23"/>
      <c r="L8" s="23"/>
      <c r="M8" s="23"/>
      <c r="N8" s="23"/>
      <c r="O8" s="23">
        <v>1159200</v>
      </c>
    </row>
    <row r="9" ht="18.75" customHeight="1" spans="1:15">
      <c r="A9" s="239" t="s">
        <v>86</v>
      </c>
      <c r="B9" s="240" t="str">
        <f>"    "&amp;"初中教育"</f>
        <v>    初中教育</v>
      </c>
      <c r="C9" s="23">
        <v>13200184.15</v>
      </c>
      <c r="D9" s="23">
        <v>13200184.15</v>
      </c>
      <c r="E9" s="23">
        <v>13089062.27</v>
      </c>
      <c r="F9" s="23">
        <v>111121.88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39" t="s">
        <v>87</v>
      </c>
      <c r="B10" s="240" t="str">
        <f>"    "&amp;"高中教育"</f>
        <v>    高中教育</v>
      </c>
      <c r="C10" s="23">
        <v>35532715.81</v>
      </c>
      <c r="D10" s="23">
        <v>32478515.81</v>
      </c>
      <c r="E10" s="23">
        <v>29473843.31</v>
      </c>
      <c r="F10" s="23">
        <v>3004672.5</v>
      </c>
      <c r="G10" s="23"/>
      <c r="H10" s="23"/>
      <c r="I10" s="23">
        <v>1895000</v>
      </c>
      <c r="J10" s="23">
        <v>1159200</v>
      </c>
      <c r="K10" s="23"/>
      <c r="L10" s="23"/>
      <c r="M10" s="23"/>
      <c r="N10" s="23"/>
      <c r="O10" s="23">
        <v>1159200</v>
      </c>
    </row>
    <row r="11" ht="18.75" customHeight="1" spans="1:15">
      <c r="A11" s="239" t="s">
        <v>88</v>
      </c>
      <c r="B11" s="240" t="str">
        <f>"  "&amp;"教育费附加安排的支出"</f>
        <v>  教育费附加安排的支出</v>
      </c>
      <c r="C11" s="23">
        <v>237840</v>
      </c>
      <c r="D11" s="23">
        <v>237840</v>
      </c>
      <c r="E11" s="23">
        <v>237840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39" t="s">
        <v>89</v>
      </c>
      <c r="B12" s="240" t="str">
        <f>"    "&amp;"其他教育费附加安排的支出"</f>
        <v>    其他教育费附加安排的支出</v>
      </c>
      <c r="C12" s="23">
        <v>237840</v>
      </c>
      <c r="D12" s="23">
        <v>237840</v>
      </c>
      <c r="E12" s="23">
        <v>237840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38" t="s">
        <v>90</v>
      </c>
      <c r="B13" s="222" t="s">
        <v>91</v>
      </c>
      <c r="C13" s="23">
        <v>7345230.72</v>
      </c>
      <c r="D13" s="23">
        <v>7345230.72</v>
      </c>
      <c r="E13" s="23">
        <v>7345230.72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39" t="s">
        <v>92</v>
      </c>
      <c r="B14" s="240" t="str">
        <f>"  "&amp;"行政事业单位养老支出"</f>
        <v>  行政事业单位养老支出</v>
      </c>
      <c r="C14" s="23">
        <v>7294669.44</v>
      </c>
      <c r="D14" s="23">
        <v>7294669.44</v>
      </c>
      <c r="E14" s="23">
        <v>7294669.44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39" t="s">
        <v>93</v>
      </c>
      <c r="B15" s="240" t="str">
        <f>"    "&amp;"事业单位离退休"</f>
        <v>    事业单位离退休</v>
      </c>
      <c r="C15" s="23">
        <v>2141596.8</v>
      </c>
      <c r="D15" s="23">
        <v>2141596.8</v>
      </c>
      <c r="E15" s="23">
        <v>2141596.8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39" t="s">
        <v>94</v>
      </c>
      <c r="B16" s="240" t="str">
        <f>"    "&amp;"机关事业单位基本养老保险缴费支出"</f>
        <v>    机关事业单位基本养老保险缴费支出</v>
      </c>
      <c r="C16" s="23">
        <v>5153072.64</v>
      </c>
      <c r="D16" s="23">
        <v>5153072.64</v>
      </c>
      <c r="E16" s="23">
        <v>5153072.64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39" t="s">
        <v>95</v>
      </c>
      <c r="B17" s="240" t="str">
        <f>"  "&amp;"抚恤"</f>
        <v>  抚恤</v>
      </c>
      <c r="C17" s="23">
        <v>50561.28</v>
      </c>
      <c r="D17" s="23">
        <v>50561.28</v>
      </c>
      <c r="E17" s="23">
        <v>50561.28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39" t="s">
        <v>96</v>
      </c>
      <c r="B18" s="240" t="str">
        <f>"    "&amp;"死亡抚恤"</f>
        <v>    死亡抚恤</v>
      </c>
      <c r="C18" s="23">
        <v>50561.28</v>
      </c>
      <c r="D18" s="23">
        <v>50561.28</v>
      </c>
      <c r="E18" s="23">
        <v>50561.28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38" t="s">
        <v>97</v>
      </c>
      <c r="B19" s="222" t="s">
        <v>98</v>
      </c>
      <c r="C19" s="23">
        <v>2448673.39</v>
      </c>
      <c r="D19" s="23">
        <v>2448673.39</v>
      </c>
      <c r="E19" s="23">
        <v>2448673.39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39" t="s">
        <v>99</v>
      </c>
      <c r="B20" s="240" t="str">
        <f>"  "&amp;"行政事业单位医疗"</f>
        <v>  行政事业单位医疗</v>
      </c>
      <c r="C20" s="23">
        <v>2448673.39</v>
      </c>
      <c r="D20" s="23">
        <v>2448673.39</v>
      </c>
      <c r="E20" s="23">
        <v>2448673.39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39" t="s">
        <v>100</v>
      </c>
      <c r="B21" s="240" t="str">
        <f>"    "&amp;"事业单位医疗"</f>
        <v>    事业单位医疗</v>
      </c>
      <c r="C21" s="23">
        <v>2286675.98</v>
      </c>
      <c r="D21" s="23">
        <v>2286675.98</v>
      </c>
      <c r="E21" s="23">
        <v>2286675.98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39" t="s">
        <v>101</v>
      </c>
      <c r="B22" s="240" t="str">
        <f>"    "&amp;"其他行政事业单位医疗支出"</f>
        <v>    其他行政事业单位医疗支出</v>
      </c>
      <c r="C22" s="23">
        <v>161997.41</v>
      </c>
      <c r="D22" s="23">
        <v>161997.41</v>
      </c>
      <c r="E22" s="23">
        <v>161997.41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38" t="s">
        <v>102</v>
      </c>
      <c r="B23" s="222" t="s">
        <v>103</v>
      </c>
      <c r="C23" s="23">
        <v>3864804.48</v>
      </c>
      <c r="D23" s="23">
        <v>3864804.48</v>
      </c>
      <c r="E23" s="23">
        <v>3864804.48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39" t="s">
        <v>104</v>
      </c>
      <c r="B24" s="240" t="str">
        <f>"  "&amp;"住房改革支出"</f>
        <v>  住房改革支出</v>
      </c>
      <c r="C24" s="23">
        <v>3864804.48</v>
      </c>
      <c r="D24" s="23">
        <v>3864804.48</v>
      </c>
      <c r="E24" s="23">
        <v>3864804.48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39" t="s">
        <v>105</v>
      </c>
      <c r="B25" s="240" t="str">
        <f>"    "&amp;"住房公积金"</f>
        <v>    住房公积金</v>
      </c>
      <c r="C25" s="23">
        <v>3864804.48</v>
      </c>
      <c r="D25" s="23">
        <v>3864804.48</v>
      </c>
      <c r="E25" s="23">
        <v>3864804.48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38" t="s">
        <v>106</v>
      </c>
      <c r="B26" s="222" t="s">
        <v>82</v>
      </c>
      <c r="C26" s="23">
        <v>3378000</v>
      </c>
      <c r="D26" s="23"/>
      <c r="E26" s="23"/>
      <c r="F26" s="23"/>
      <c r="G26" s="23"/>
      <c r="H26" s="23"/>
      <c r="I26" s="23"/>
      <c r="J26" s="23">
        <v>3378000</v>
      </c>
      <c r="K26" s="23"/>
      <c r="L26" s="23"/>
      <c r="M26" s="23"/>
      <c r="N26" s="23"/>
      <c r="O26" s="23">
        <v>3378000</v>
      </c>
    </row>
    <row r="27" ht="18.75" customHeight="1" spans="1:15">
      <c r="A27" s="239" t="s">
        <v>107</v>
      </c>
      <c r="B27" s="240" t="str">
        <f>"  "&amp;"其他支出"</f>
        <v>  其他支出</v>
      </c>
      <c r="C27" s="23">
        <v>3378000</v>
      </c>
      <c r="D27" s="23"/>
      <c r="E27" s="23"/>
      <c r="F27" s="23"/>
      <c r="G27" s="23"/>
      <c r="H27" s="23"/>
      <c r="I27" s="23"/>
      <c r="J27" s="23">
        <v>3378000</v>
      </c>
      <c r="K27" s="23"/>
      <c r="L27" s="23"/>
      <c r="M27" s="23"/>
      <c r="N27" s="23"/>
      <c r="O27" s="23">
        <v>3378000</v>
      </c>
    </row>
    <row r="28" ht="18.75" customHeight="1" spans="1:15">
      <c r="A28" s="239" t="s">
        <v>108</v>
      </c>
      <c r="B28" s="240" t="str">
        <f>"    "&amp;"其他支出"</f>
        <v>    其他支出</v>
      </c>
      <c r="C28" s="23">
        <v>3378000</v>
      </c>
      <c r="D28" s="23"/>
      <c r="E28" s="23"/>
      <c r="F28" s="23"/>
      <c r="G28" s="23"/>
      <c r="H28" s="23"/>
      <c r="I28" s="23"/>
      <c r="J28" s="23">
        <v>3378000</v>
      </c>
      <c r="K28" s="23"/>
      <c r="L28" s="23"/>
      <c r="M28" s="23"/>
      <c r="N28" s="23"/>
      <c r="O28" s="23">
        <v>3378000</v>
      </c>
    </row>
    <row r="29" ht="18.75" customHeight="1" spans="1:15">
      <c r="A29" s="241" t="s">
        <v>109</v>
      </c>
      <c r="B29" s="242" t="s">
        <v>109</v>
      </c>
      <c r="C29" s="23">
        <v>66007448.55</v>
      </c>
      <c r="D29" s="23">
        <v>59575248.55</v>
      </c>
      <c r="E29" s="23">
        <v>56459454.17</v>
      </c>
      <c r="F29" s="23">
        <v>3115794.38</v>
      </c>
      <c r="G29" s="23"/>
      <c r="H29" s="23"/>
      <c r="I29" s="23">
        <v>1895000</v>
      </c>
      <c r="J29" s="23">
        <v>4537200</v>
      </c>
      <c r="K29" s="23"/>
      <c r="L29" s="23"/>
      <c r="M29" s="23"/>
      <c r="N29" s="23"/>
      <c r="O29" s="23">
        <v>4537200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23" workbookViewId="0">
      <selection activeCell="A26" sqref="A26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8" t="s">
        <v>110</v>
      </c>
    </row>
    <row r="2" ht="36" customHeight="1" spans="1:4">
      <c r="A2" s="5" t="str">
        <f>"2025"&amp;"年部门财政拨款收支预算总表"</f>
        <v>2025年部门财政拨款收支预算总表</v>
      </c>
      <c r="B2" s="220"/>
      <c r="C2" s="220"/>
      <c r="D2" s="220"/>
    </row>
    <row r="3" ht="18.75" customHeight="1" spans="1:4">
      <c r="A3" s="7" t="str">
        <f>"单位名称："&amp;"耿马傣族佤族自治县第一中学"</f>
        <v>单位名称：耿马傣族佤族自治县第一中学</v>
      </c>
      <c r="B3" s="221"/>
      <c r="C3" s="22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111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222" t="s">
        <v>112</v>
      </c>
      <c r="B7" s="23">
        <v>59575248.55</v>
      </c>
      <c r="C7" s="22" t="s">
        <v>113</v>
      </c>
      <c r="D7" s="23">
        <v>59575248.55</v>
      </c>
    </row>
    <row r="8" ht="18.75" customHeight="1" spans="1:4">
      <c r="A8" s="223" t="s">
        <v>114</v>
      </c>
      <c r="B8" s="23">
        <v>59575248.55</v>
      </c>
      <c r="C8" s="22" t="s">
        <v>115</v>
      </c>
      <c r="D8" s="23"/>
    </row>
    <row r="9" ht="18.75" customHeight="1" spans="1:4">
      <c r="A9" s="223" t="s">
        <v>116</v>
      </c>
      <c r="B9" s="23"/>
      <c r="C9" s="22" t="s">
        <v>117</v>
      </c>
      <c r="D9" s="23"/>
    </row>
    <row r="10" ht="18.75" customHeight="1" spans="1:4">
      <c r="A10" s="223" t="s">
        <v>118</v>
      </c>
      <c r="B10" s="23"/>
      <c r="C10" s="22" t="s">
        <v>119</v>
      </c>
      <c r="D10" s="23"/>
    </row>
    <row r="11" ht="18.75" customHeight="1" spans="1:4">
      <c r="A11" s="224" t="s">
        <v>120</v>
      </c>
      <c r="B11" s="23"/>
      <c r="C11" s="225" t="s">
        <v>121</v>
      </c>
      <c r="D11" s="23"/>
    </row>
    <row r="12" ht="18.75" customHeight="1" spans="1:4">
      <c r="A12" s="226" t="s">
        <v>114</v>
      </c>
      <c r="B12" s="23"/>
      <c r="C12" s="227" t="s">
        <v>122</v>
      </c>
      <c r="D12" s="23">
        <v>45916539.96</v>
      </c>
    </row>
    <row r="13" ht="18.75" customHeight="1" spans="1:4">
      <c r="A13" s="226" t="s">
        <v>116</v>
      </c>
      <c r="B13" s="23"/>
      <c r="C13" s="227" t="s">
        <v>123</v>
      </c>
      <c r="D13" s="23"/>
    </row>
    <row r="14" ht="18.75" customHeight="1" spans="1:4">
      <c r="A14" s="226" t="s">
        <v>118</v>
      </c>
      <c r="B14" s="23"/>
      <c r="C14" s="227" t="s">
        <v>124</v>
      </c>
      <c r="D14" s="23"/>
    </row>
    <row r="15" ht="18.75" customHeight="1" spans="1:4">
      <c r="A15" s="226" t="s">
        <v>26</v>
      </c>
      <c r="B15" s="23"/>
      <c r="C15" s="227" t="s">
        <v>125</v>
      </c>
      <c r="D15" s="23">
        <v>7345230.72</v>
      </c>
    </row>
    <row r="16" ht="18.75" customHeight="1" spans="1:4">
      <c r="A16" s="226" t="s">
        <v>26</v>
      </c>
      <c r="B16" s="23" t="s">
        <v>26</v>
      </c>
      <c r="C16" s="227" t="s">
        <v>126</v>
      </c>
      <c r="D16" s="23">
        <v>2448673.39</v>
      </c>
    </row>
    <row r="17" ht="18.75" customHeight="1" spans="1:4">
      <c r="A17" s="228" t="s">
        <v>26</v>
      </c>
      <c r="B17" s="23" t="s">
        <v>26</v>
      </c>
      <c r="C17" s="227" t="s">
        <v>127</v>
      </c>
      <c r="D17" s="23"/>
    </row>
    <row r="18" ht="18.75" customHeight="1" spans="1:4">
      <c r="A18" s="228" t="s">
        <v>26</v>
      </c>
      <c r="B18" s="23" t="s">
        <v>26</v>
      </c>
      <c r="C18" s="227" t="s">
        <v>128</v>
      </c>
      <c r="D18" s="23"/>
    </row>
    <row r="19" ht="18.75" customHeight="1" spans="1:4">
      <c r="A19" s="229" t="s">
        <v>26</v>
      </c>
      <c r="B19" s="23" t="s">
        <v>26</v>
      </c>
      <c r="C19" s="227" t="s">
        <v>129</v>
      </c>
      <c r="D19" s="23"/>
    </row>
    <row r="20" ht="18.75" customHeight="1" spans="1:4">
      <c r="A20" s="229" t="s">
        <v>26</v>
      </c>
      <c r="B20" s="23" t="s">
        <v>26</v>
      </c>
      <c r="C20" s="227" t="s">
        <v>130</v>
      </c>
      <c r="D20" s="23"/>
    </row>
    <row r="21" ht="18.75" customHeight="1" spans="1:4">
      <c r="A21" s="229" t="s">
        <v>26</v>
      </c>
      <c r="B21" s="23" t="s">
        <v>26</v>
      </c>
      <c r="C21" s="227" t="s">
        <v>131</v>
      </c>
      <c r="D21" s="23"/>
    </row>
    <row r="22" ht="18.75" customHeight="1" spans="1:4">
      <c r="A22" s="229" t="s">
        <v>26</v>
      </c>
      <c r="B22" s="23" t="s">
        <v>26</v>
      </c>
      <c r="C22" s="227" t="s">
        <v>132</v>
      </c>
      <c r="D22" s="23"/>
    </row>
    <row r="23" ht="18.75" customHeight="1" spans="1:4">
      <c r="A23" s="229" t="s">
        <v>26</v>
      </c>
      <c r="B23" s="23" t="s">
        <v>26</v>
      </c>
      <c r="C23" s="227" t="s">
        <v>133</v>
      </c>
      <c r="D23" s="23"/>
    </row>
    <row r="24" ht="18.75" customHeight="1" spans="1:4">
      <c r="A24" s="229" t="s">
        <v>26</v>
      </c>
      <c r="B24" s="23" t="s">
        <v>26</v>
      </c>
      <c r="C24" s="227" t="s">
        <v>134</v>
      </c>
      <c r="D24" s="23"/>
    </row>
    <row r="25" ht="18.75" customHeight="1" spans="1:4">
      <c r="A25" s="229" t="s">
        <v>26</v>
      </c>
      <c r="B25" s="23" t="s">
        <v>26</v>
      </c>
      <c r="C25" s="227" t="s">
        <v>135</v>
      </c>
      <c r="D25" s="23"/>
    </row>
    <row r="26" ht="18.75" customHeight="1" spans="1:4">
      <c r="A26" s="229" t="s">
        <v>26</v>
      </c>
      <c r="B26" s="23" t="s">
        <v>26</v>
      </c>
      <c r="C26" s="227" t="s">
        <v>136</v>
      </c>
      <c r="D26" s="23">
        <v>3864804.48</v>
      </c>
    </row>
    <row r="27" ht="18.75" customHeight="1" spans="1:4">
      <c r="A27" s="229" t="s">
        <v>26</v>
      </c>
      <c r="B27" s="23" t="s">
        <v>26</v>
      </c>
      <c r="C27" s="227" t="s">
        <v>137</v>
      </c>
      <c r="D27" s="23"/>
    </row>
    <row r="28" ht="18.75" customHeight="1" spans="1:4">
      <c r="A28" s="229" t="s">
        <v>26</v>
      </c>
      <c r="B28" s="23" t="s">
        <v>26</v>
      </c>
      <c r="C28" s="227" t="s">
        <v>138</v>
      </c>
      <c r="D28" s="23"/>
    </row>
    <row r="29" ht="18.75" customHeight="1" spans="1:4">
      <c r="A29" s="229" t="s">
        <v>26</v>
      </c>
      <c r="B29" s="23" t="s">
        <v>26</v>
      </c>
      <c r="C29" s="227" t="s">
        <v>139</v>
      </c>
      <c r="D29" s="23"/>
    </row>
    <row r="30" ht="18.75" customHeight="1" spans="1:4">
      <c r="A30" s="229" t="s">
        <v>26</v>
      </c>
      <c r="B30" s="23" t="s">
        <v>26</v>
      </c>
      <c r="C30" s="227" t="s">
        <v>140</v>
      </c>
      <c r="D30" s="23"/>
    </row>
    <row r="31" ht="18.75" customHeight="1" spans="1:4">
      <c r="A31" s="230" t="s">
        <v>26</v>
      </c>
      <c r="B31" s="23" t="s">
        <v>26</v>
      </c>
      <c r="C31" s="227" t="s">
        <v>141</v>
      </c>
      <c r="D31" s="23"/>
    </row>
    <row r="32" ht="18.75" customHeight="1" spans="1:4">
      <c r="A32" s="230" t="s">
        <v>26</v>
      </c>
      <c r="B32" s="23" t="s">
        <v>26</v>
      </c>
      <c r="C32" s="227" t="s">
        <v>142</v>
      </c>
      <c r="D32" s="23"/>
    </row>
    <row r="33" ht="18.75" customHeight="1" spans="1:4">
      <c r="A33" s="230" t="s">
        <v>26</v>
      </c>
      <c r="B33" s="23" t="s">
        <v>26</v>
      </c>
      <c r="C33" s="227" t="s">
        <v>143</v>
      </c>
      <c r="D33" s="23"/>
    </row>
    <row r="34" ht="18.75" customHeight="1" spans="1:4">
      <c r="A34" s="230" t="s">
        <v>26</v>
      </c>
      <c r="B34" s="23" t="s">
        <v>26</v>
      </c>
      <c r="C34" s="227" t="s">
        <v>144</v>
      </c>
      <c r="D34" s="23"/>
    </row>
    <row r="35" ht="18.75" customHeight="1" spans="1:4">
      <c r="A35" s="54" t="s">
        <v>145</v>
      </c>
      <c r="B35" s="231">
        <v>59575248.55</v>
      </c>
      <c r="C35" s="232" t="s">
        <v>51</v>
      </c>
      <c r="D35" s="231">
        <v>59575248.55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topLeftCell="A13" workbookViewId="0">
      <selection activeCell="E18" sqref="E18"/>
    </sheetView>
  </sheetViews>
  <sheetFormatPr defaultColWidth="9.13888888888889" defaultRowHeight="14.25" customHeight="1" outlineLevelCol="6"/>
  <cols>
    <col min="1" max="1" width="20.1388888888889" style="116" customWidth="1"/>
    <col min="2" max="2" width="44" style="116" customWidth="1"/>
    <col min="3" max="3" width="24.287037037037" style="116" customWidth="1"/>
    <col min="4" max="4" width="20.4166666666667" style="116" customWidth="1"/>
    <col min="5" max="7" width="24.287037037037" style="116" customWidth="1"/>
    <col min="8" max="16384" width="9.13888888888889" style="116"/>
  </cols>
  <sheetData>
    <row r="1" ht="15" customHeight="1" spans="4:7">
      <c r="D1" s="203"/>
      <c r="F1" s="204"/>
      <c r="G1" s="164" t="s">
        <v>146</v>
      </c>
    </row>
    <row r="2" ht="39" customHeight="1" spans="1:7">
      <c r="A2" s="122" t="str">
        <f>"2025"&amp;"年一般公共预算支出预算表（按功能科目分类）"</f>
        <v>2025年一般公共预算支出预算表（按功能科目分类）</v>
      </c>
      <c r="B2" s="205"/>
      <c r="C2" s="205"/>
      <c r="D2" s="205"/>
      <c r="E2" s="205"/>
      <c r="F2" s="205"/>
      <c r="G2" s="205"/>
    </row>
    <row r="3" ht="18" customHeight="1" spans="1:7">
      <c r="A3" s="206" t="str">
        <f>"单位名称："&amp;"耿马傣族佤族自治县第一中学"</f>
        <v>单位名称：耿马傣族佤族自治县第一中学</v>
      </c>
      <c r="B3" s="207"/>
      <c r="C3" s="182"/>
      <c r="D3" s="182"/>
      <c r="E3" s="182"/>
      <c r="F3" s="208"/>
      <c r="G3" s="164" t="s">
        <v>1</v>
      </c>
    </row>
    <row r="4" ht="20.25" customHeight="1" spans="1:7">
      <c r="A4" s="209" t="s">
        <v>147</v>
      </c>
      <c r="B4" s="210"/>
      <c r="C4" s="174" t="s">
        <v>55</v>
      </c>
      <c r="D4" s="173" t="s">
        <v>74</v>
      </c>
      <c r="E4" s="151"/>
      <c r="F4" s="152"/>
      <c r="G4" s="155" t="s">
        <v>75</v>
      </c>
    </row>
    <row r="5" ht="20.25" customHeight="1" spans="1:7">
      <c r="A5" s="211" t="s">
        <v>72</v>
      </c>
      <c r="B5" s="211" t="s">
        <v>73</v>
      </c>
      <c r="C5" s="132"/>
      <c r="D5" s="212" t="s">
        <v>57</v>
      </c>
      <c r="E5" s="212" t="s">
        <v>148</v>
      </c>
      <c r="F5" s="212" t="s">
        <v>149</v>
      </c>
      <c r="G5" s="157"/>
    </row>
    <row r="6" ht="19.5" customHeight="1" spans="1:7">
      <c r="A6" s="211" t="s">
        <v>150</v>
      </c>
      <c r="B6" s="211" t="s">
        <v>151</v>
      </c>
      <c r="C6" s="211" t="s">
        <v>152</v>
      </c>
      <c r="D6" s="212">
        <v>4</v>
      </c>
      <c r="E6" s="213" t="s">
        <v>153</v>
      </c>
      <c r="F6" s="213" t="s">
        <v>154</v>
      </c>
      <c r="G6" s="211" t="s">
        <v>155</v>
      </c>
    </row>
    <row r="7" ht="18" customHeight="1" spans="1:7">
      <c r="A7" s="214" t="s">
        <v>83</v>
      </c>
      <c r="B7" s="214" t="s">
        <v>84</v>
      </c>
      <c r="C7" s="161">
        <v>45916539.96</v>
      </c>
      <c r="D7" s="161">
        <v>42800745.58</v>
      </c>
      <c r="E7" s="161">
        <v>38717990.93</v>
      </c>
      <c r="F7" s="161">
        <v>4082754.65</v>
      </c>
      <c r="G7" s="161">
        <v>3115794.38</v>
      </c>
    </row>
    <row r="8" ht="18" customHeight="1" spans="1:7">
      <c r="A8" s="215" t="s">
        <v>85</v>
      </c>
      <c r="B8" s="215" t="s">
        <v>156</v>
      </c>
      <c r="C8" s="161">
        <v>45678699.96</v>
      </c>
      <c r="D8" s="161">
        <v>42562905.58</v>
      </c>
      <c r="E8" s="161">
        <v>38480150.93</v>
      </c>
      <c r="F8" s="161">
        <v>4082754.65</v>
      </c>
      <c r="G8" s="161">
        <v>3115794.38</v>
      </c>
    </row>
    <row r="9" s="117" customFormat="1" ht="18" customHeight="1" spans="1:7">
      <c r="A9" s="216" t="s">
        <v>86</v>
      </c>
      <c r="B9" s="216" t="s">
        <v>157</v>
      </c>
      <c r="C9" s="162">
        <v>13200184.15</v>
      </c>
      <c r="D9" s="162">
        <v>13089062.27</v>
      </c>
      <c r="E9" s="162">
        <v>12744539.22</v>
      </c>
      <c r="F9" s="162">
        <v>344523.05</v>
      </c>
      <c r="G9" s="162">
        <v>111121.88</v>
      </c>
    </row>
    <row r="10" s="117" customFormat="1" ht="18" customHeight="1" spans="1:7">
      <c r="A10" s="216" t="s">
        <v>87</v>
      </c>
      <c r="B10" s="216" t="s">
        <v>158</v>
      </c>
      <c r="C10" s="162">
        <v>32478515.81</v>
      </c>
      <c r="D10" s="162">
        <v>29473843.31</v>
      </c>
      <c r="E10" s="162">
        <v>25735611.71</v>
      </c>
      <c r="F10" s="162">
        <v>3738231.6</v>
      </c>
      <c r="G10" s="162">
        <v>3004672.5</v>
      </c>
    </row>
    <row r="11" ht="18" customHeight="1" spans="1:7">
      <c r="A11" s="215" t="s">
        <v>88</v>
      </c>
      <c r="B11" s="215" t="s">
        <v>159</v>
      </c>
      <c r="C11" s="161">
        <v>237840</v>
      </c>
      <c r="D11" s="161">
        <v>237840</v>
      </c>
      <c r="E11" s="161">
        <v>237840</v>
      </c>
      <c r="F11" s="161"/>
      <c r="G11" s="161"/>
    </row>
    <row r="12" s="117" customFormat="1" ht="18" customHeight="1" spans="1:7">
      <c r="A12" s="216" t="s">
        <v>89</v>
      </c>
      <c r="B12" s="216" t="s">
        <v>160</v>
      </c>
      <c r="C12" s="162">
        <v>237840</v>
      </c>
      <c r="D12" s="162">
        <v>237840</v>
      </c>
      <c r="E12" s="162">
        <v>237840</v>
      </c>
      <c r="F12" s="162"/>
      <c r="G12" s="162"/>
    </row>
    <row r="13" ht="18" customHeight="1" spans="1:7">
      <c r="A13" s="214" t="s">
        <v>90</v>
      </c>
      <c r="B13" s="214" t="s">
        <v>91</v>
      </c>
      <c r="C13" s="161">
        <v>7345230.72</v>
      </c>
      <c r="D13" s="161">
        <v>7345230.72</v>
      </c>
      <c r="E13" s="161">
        <v>7345230.72</v>
      </c>
      <c r="F13" s="161"/>
      <c r="G13" s="161"/>
    </row>
    <row r="14" ht="18" customHeight="1" spans="1:7">
      <c r="A14" s="215" t="s">
        <v>92</v>
      </c>
      <c r="B14" s="215" t="s">
        <v>161</v>
      </c>
      <c r="C14" s="161">
        <v>7294669.44</v>
      </c>
      <c r="D14" s="161">
        <v>7294669.44</v>
      </c>
      <c r="E14" s="161">
        <v>7294669.44</v>
      </c>
      <c r="F14" s="161"/>
      <c r="G14" s="161"/>
    </row>
    <row r="15" s="117" customFormat="1" ht="18" customHeight="1" spans="1:7">
      <c r="A15" s="216" t="s">
        <v>93</v>
      </c>
      <c r="B15" s="216" t="s">
        <v>162</v>
      </c>
      <c r="C15" s="162">
        <v>2141596.8</v>
      </c>
      <c r="D15" s="162">
        <v>2141596.8</v>
      </c>
      <c r="E15" s="162">
        <v>2141596.8</v>
      </c>
      <c r="F15" s="162"/>
      <c r="G15" s="162"/>
    </row>
    <row r="16" s="117" customFormat="1" ht="18" customHeight="1" spans="1:7">
      <c r="A16" s="216" t="s">
        <v>94</v>
      </c>
      <c r="B16" s="216" t="s">
        <v>163</v>
      </c>
      <c r="C16" s="162">
        <v>5153072.64</v>
      </c>
      <c r="D16" s="162">
        <v>5153072.64</v>
      </c>
      <c r="E16" s="162">
        <v>5153072.64</v>
      </c>
      <c r="F16" s="162"/>
      <c r="G16" s="162"/>
    </row>
    <row r="17" ht="18" customHeight="1" spans="1:7">
      <c r="A17" s="215" t="s">
        <v>95</v>
      </c>
      <c r="B17" s="215" t="s">
        <v>164</v>
      </c>
      <c r="C17" s="161">
        <v>50561.28</v>
      </c>
      <c r="D17" s="161">
        <v>50561.28</v>
      </c>
      <c r="E17" s="161">
        <v>50561.28</v>
      </c>
      <c r="F17" s="161"/>
      <c r="G17" s="161"/>
    </row>
    <row r="18" s="117" customFormat="1" ht="18" customHeight="1" spans="1:7">
      <c r="A18" s="216" t="s">
        <v>96</v>
      </c>
      <c r="B18" s="216" t="s">
        <v>165</v>
      </c>
      <c r="C18" s="162">
        <v>50561.28</v>
      </c>
      <c r="D18" s="162">
        <v>50561.28</v>
      </c>
      <c r="E18" s="162">
        <v>50561.28</v>
      </c>
      <c r="F18" s="162"/>
      <c r="G18" s="162"/>
    </row>
    <row r="19" ht="18" customHeight="1" spans="1:7">
      <c r="A19" s="214" t="s">
        <v>97</v>
      </c>
      <c r="B19" s="214" t="s">
        <v>98</v>
      </c>
      <c r="C19" s="161">
        <v>2448673.39</v>
      </c>
      <c r="D19" s="161">
        <v>2448673.39</v>
      </c>
      <c r="E19" s="161">
        <v>2448673.39</v>
      </c>
      <c r="F19" s="161"/>
      <c r="G19" s="161"/>
    </row>
    <row r="20" ht="18" customHeight="1" spans="1:7">
      <c r="A20" s="215" t="s">
        <v>99</v>
      </c>
      <c r="B20" s="215" t="s">
        <v>166</v>
      </c>
      <c r="C20" s="161">
        <v>2448673.39</v>
      </c>
      <c r="D20" s="161">
        <v>2448673.39</v>
      </c>
      <c r="E20" s="161">
        <v>2448673.39</v>
      </c>
      <c r="F20" s="161"/>
      <c r="G20" s="161"/>
    </row>
    <row r="21" s="117" customFormat="1" ht="18" customHeight="1" spans="1:7">
      <c r="A21" s="216" t="s">
        <v>100</v>
      </c>
      <c r="B21" s="216" t="s">
        <v>167</v>
      </c>
      <c r="C21" s="162">
        <v>2286675.98</v>
      </c>
      <c r="D21" s="162">
        <v>2286675.98</v>
      </c>
      <c r="E21" s="162">
        <v>2286675.98</v>
      </c>
      <c r="F21" s="162"/>
      <c r="G21" s="162"/>
    </row>
    <row r="22" s="117" customFormat="1" ht="18" customHeight="1" spans="1:7">
      <c r="A22" s="216" t="s">
        <v>101</v>
      </c>
      <c r="B22" s="216" t="s">
        <v>168</v>
      </c>
      <c r="C22" s="162">
        <v>161997.41</v>
      </c>
      <c r="D22" s="162">
        <v>161997.41</v>
      </c>
      <c r="E22" s="162">
        <v>161997.41</v>
      </c>
      <c r="F22" s="162"/>
      <c r="G22" s="162"/>
    </row>
    <row r="23" ht="18" customHeight="1" spans="1:7">
      <c r="A23" s="214" t="s">
        <v>102</v>
      </c>
      <c r="B23" s="214" t="s">
        <v>103</v>
      </c>
      <c r="C23" s="161">
        <v>3864804.48</v>
      </c>
      <c r="D23" s="161">
        <v>3864804.48</v>
      </c>
      <c r="E23" s="161">
        <v>3864804.48</v>
      </c>
      <c r="F23" s="161"/>
      <c r="G23" s="161"/>
    </row>
    <row r="24" ht="18" customHeight="1" spans="1:7">
      <c r="A24" s="215" t="s">
        <v>104</v>
      </c>
      <c r="B24" s="215" t="s">
        <v>169</v>
      </c>
      <c r="C24" s="161">
        <v>3864804.48</v>
      </c>
      <c r="D24" s="161">
        <v>3864804.48</v>
      </c>
      <c r="E24" s="161">
        <v>3864804.48</v>
      </c>
      <c r="F24" s="161"/>
      <c r="G24" s="161"/>
    </row>
    <row r="25" s="117" customFormat="1" ht="18" customHeight="1" spans="1:7">
      <c r="A25" s="216" t="s">
        <v>105</v>
      </c>
      <c r="B25" s="216" t="s">
        <v>170</v>
      </c>
      <c r="C25" s="162">
        <v>3864804.48</v>
      </c>
      <c r="D25" s="162">
        <v>3864804.48</v>
      </c>
      <c r="E25" s="162">
        <v>3864804.48</v>
      </c>
      <c r="F25" s="162"/>
      <c r="G25" s="162"/>
    </row>
    <row r="26" ht="18" customHeight="1" spans="1:7">
      <c r="A26" s="217" t="s">
        <v>109</v>
      </c>
      <c r="B26" s="218" t="s">
        <v>109</v>
      </c>
      <c r="C26" s="161">
        <v>59575248.55</v>
      </c>
      <c r="D26" s="161">
        <v>56459454.17</v>
      </c>
      <c r="E26" s="161">
        <v>52376699.52</v>
      </c>
      <c r="F26" s="161">
        <v>4082754.65</v>
      </c>
      <c r="G26" s="161">
        <v>3115794.38</v>
      </c>
    </row>
    <row r="30" customHeight="1" spans="4:4">
      <c r="D30" s="219"/>
    </row>
    <row r="31" customHeight="1" spans="7:7">
      <c r="G31" s="219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D23" sqref="D23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ht="15" customHeight="1" spans="1:6">
      <c r="A1" s="196"/>
      <c r="B1" s="197"/>
      <c r="C1" s="61"/>
      <c r="F1" s="86" t="s">
        <v>171</v>
      </c>
    </row>
    <row r="2" ht="39" customHeight="1" spans="1:6">
      <c r="A2" s="198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"单位名称："&amp;"耿马傣族佤族自治县第一中学"</f>
        <v>单位名称：耿马傣族佤族自治县第一中学</v>
      </c>
      <c r="B3" s="197"/>
      <c r="C3" s="61"/>
      <c r="D3" s="29"/>
      <c r="F3" s="86" t="s">
        <v>172</v>
      </c>
    </row>
    <row r="4" ht="18.75" customHeight="1" spans="1:6">
      <c r="A4" s="10" t="s">
        <v>173</v>
      </c>
      <c r="B4" s="30" t="s">
        <v>174</v>
      </c>
      <c r="C4" s="12" t="s">
        <v>175</v>
      </c>
      <c r="D4" s="13"/>
      <c r="E4" s="14"/>
      <c r="F4" s="30" t="s">
        <v>176</v>
      </c>
    </row>
    <row r="5" ht="18.75" customHeight="1" spans="1:6">
      <c r="A5" s="17"/>
      <c r="B5" s="32"/>
      <c r="C5" s="65" t="s">
        <v>57</v>
      </c>
      <c r="D5" s="65" t="s">
        <v>177</v>
      </c>
      <c r="E5" s="65" t="s">
        <v>178</v>
      </c>
      <c r="F5" s="32"/>
    </row>
    <row r="6" ht="18.75" customHeight="1" spans="1:6">
      <c r="A6" s="199">
        <v>1</v>
      </c>
      <c r="B6" s="200">
        <v>2</v>
      </c>
      <c r="C6" s="201">
        <v>3</v>
      </c>
      <c r="D6" s="201">
        <v>4</v>
      </c>
      <c r="E6" s="201">
        <v>5</v>
      </c>
      <c r="F6" s="200">
        <v>6</v>
      </c>
    </row>
    <row r="7" ht="18.75" customHeight="1" spans="1:6">
      <c r="A7" s="202"/>
      <c r="B7" s="202"/>
      <c r="C7" s="202"/>
      <c r="D7" s="202"/>
      <c r="E7" s="202"/>
      <c r="F7" s="202"/>
    </row>
    <row r="8" customHeight="1" spans="1:1">
      <c r="A8" t="s">
        <v>179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workbookViewId="0">
      <pane ySplit="8" topLeftCell="A39" activePane="bottomLeft" state="frozen"/>
      <selection/>
      <selection pane="bottomLeft" activeCell="E18" sqref="E18"/>
    </sheetView>
  </sheetViews>
  <sheetFormatPr defaultColWidth="9.13888888888889" defaultRowHeight="14.25" customHeight="1"/>
  <cols>
    <col min="1" max="1" width="32.8518518518519" style="116" customWidth="1"/>
    <col min="2" max="2" width="25.4166666666667" style="116" customWidth="1"/>
    <col min="3" max="3" width="26.5740740740741" style="116" customWidth="1"/>
    <col min="4" max="4" width="10.1388888888889" style="116" customWidth="1"/>
    <col min="5" max="5" width="28.5925925925926" style="116" customWidth="1"/>
    <col min="6" max="6" width="10.287037037037" style="116" customWidth="1"/>
    <col min="7" max="7" width="23" style="116" customWidth="1"/>
    <col min="8" max="8" width="19.8518518518519" style="116" customWidth="1"/>
    <col min="9" max="9" width="19.8518518518519" style="117" customWidth="1"/>
    <col min="10" max="21" width="19.8518518518519" style="116" customWidth="1"/>
    <col min="22" max="23" width="20" style="116" customWidth="1"/>
    <col min="24" max="16384" width="9.13888888888889" style="116"/>
  </cols>
  <sheetData>
    <row r="1" ht="15" customHeight="1" spans="2:23">
      <c r="B1" s="166"/>
      <c r="D1" s="167"/>
      <c r="E1" s="167"/>
      <c r="F1" s="167"/>
      <c r="G1" s="167"/>
      <c r="H1" s="168"/>
      <c r="I1" s="181"/>
      <c r="J1" s="168"/>
      <c r="K1" s="168"/>
      <c r="L1" s="168"/>
      <c r="M1" s="168"/>
      <c r="N1" s="182"/>
      <c r="O1" s="182"/>
      <c r="P1" s="182"/>
      <c r="Q1" s="168"/>
      <c r="U1" s="166"/>
      <c r="W1" s="193" t="s">
        <v>180</v>
      </c>
    </row>
    <row r="2" ht="39.75" customHeight="1" spans="1:23">
      <c r="A2" s="169" t="str">
        <f>"2025"&amp;"年部门基本支出预算表"</f>
        <v>2025年部门基本支出预算表</v>
      </c>
      <c r="B2" s="170"/>
      <c r="C2" s="170"/>
      <c r="D2" s="170"/>
      <c r="E2" s="170"/>
      <c r="F2" s="170"/>
      <c r="G2" s="170"/>
      <c r="H2" s="170"/>
      <c r="I2" s="183"/>
      <c r="J2" s="170"/>
      <c r="K2" s="170"/>
      <c r="L2" s="170"/>
      <c r="M2" s="170"/>
      <c r="N2" s="123"/>
      <c r="O2" s="123"/>
      <c r="P2" s="123"/>
      <c r="Q2" s="170"/>
      <c r="R2" s="170"/>
      <c r="S2" s="170"/>
      <c r="T2" s="170"/>
      <c r="U2" s="170"/>
      <c r="V2" s="170"/>
      <c r="W2" s="170"/>
    </row>
    <row r="3" ht="18.75" customHeight="1" spans="1:23">
      <c r="A3" s="124" t="str">
        <f>"单位名称："&amp;"耿马傣族佤族自治县第一中学"</f>
        <v>单位名称：耿马傣族佤族自治县第一中学</v>
      </c>
      <c r="B3" s="171"/>
      <c r="C3" s="171"/>
      <c r="D3" s="171"/>
      <c r="E3" s="171"/>
      <c r="F3" s="171"/>
      <c r="G3" s="171"/>
      <c r="H3" s="172"/>
      <c r="I3" s="184"/>
      <c r="J3" s="172"/>
      <c r="K3" s="172"/>
      <c r="L3" s="172"/>
      <c r="M3" s="172"/>
      <c r="N3" s="185"/>
      <c r="O3" s="185"/>
      <c r="P3" s="185"/>
      <c r="Q3" s="172"/>
      <c r="U3" s="166"/>
      <c r="W3" s="193" t="s">
        <v>172</v>
      </c>
    </row>
    <row r="4" ht="18" customHeight="1" spans="1:23">
      <c r="A4" s="126" t="s">
        <v>181</v>
      </c>
      <c r="B4" s="126" t="s">
        <v>182</v>
      </c>
      <c r="C4" s="126" t="s">
        <v>183</v>
      </c>
      <c r="D4" s="126" t="s">
        <v>184</v>
      </c>
      <c r="E4" s="126" t="s">
        <v>185</v>
      </c>
      <c r="F4" s="126" t="s">
        <v>186</v>
      </c>
      <c r="G4" s="126" t="s">
        <v>187</v>
      </c>
      <c r="H4" s="173" t="s">
        <v>188</v>
      </c>
      <c r="I4" s="186" t="s">
        <v>188</v>
      </c>
      <c r="J4" s="187"/>
      <c r="K4" s="187"/>
      <c r="L4" s="187"/>
      <c r="M4" s="187"/>
      <c r="N4" s="151"/>
      <c r="O4" s="151"/>
      <c r="P4" s="151"/>
      <c r="Q4" s="194" t="s">
        <v>61</v>
      </c>
      <c r="R4" s="187" t="s">
        <v>77</v>
      </c>
      <c r="S4" s="187"/>
      <c r="T4" s="187"/>
      <c r="U4" s="187"/>
      <c r="V4" s="187"/>
      <c r="W4" s="189"/>
    </row>
    <row r="5" ht="18" customHeight="1" spans="1:23">
      <c r="A5" s="128"/>
      <c r="B5" s="165"/>
      <c r="C5" s="128"/>
      <c r="D5" s="128"/>
      <c r="E5" s="128"/>
      <c r="F5" s="128"/>
      <c r="G5" s="128"/>
      <c r="H5" s="174" t="s">
        <v>189</v>
      </c>
      <c r="I5" s="188" t="s">
        <v>58</v>
      </c>
      <c r="J5" s="187"/>
      <c r="K5" s="187"/>
      <c r="L5" s="187"/>
      <c r="M5" s="189"/>
      <c r="N5" s="153" t="s">
        <v>190</v>
      </c>
      <c r="O5" s="151"/>
      <c r="P5" s="152"/>
      <c r="Q5" s="126" t="s">
        <v>61</v>
      </c>
      <c r="R5" s="173" t="s">
        <v>77</v>
      </c>
      <c r="S5" s="194" t="s">
        <v>64</v>
      </c>
      <c r="T5" s="187" t="s">
        <v>77</v>
      </c>
      <c r="U5" s="194" t="s">
        <v>66</v>
      </c>
      <c r="V5" s="194" t="s">
        <v>67</v>
      </c>
      <c r="W5" s="195" t="s">
        <v>68</v>
      </c>
    </row>
    <row r="6" ht="18.75" customHeight="1" spans="1:23">
      <c r="A6" s="129"/>
      <c r="B6" s="129"/>
      <c r="C6" s="129"/>
      <c r="D6" s="129"/>
      <c r="E6" s="129"/>
      <c r="F6" s="129"/>
      <c r="G6" s="129"/>
      <c r="H6" s="129"/>
      <c r="I6" s="190" t="s">
        <v>191</v>
      </c>
      <c r="J6" s="126" t="s">
        <v>192</v>
      </c>
      <c r="K6" s="126" t="s">
        <v>193</v>
      </c>
      <c r="L6" s="126" t="s">
        <v>194</v>
      </c>
      <c r="M6" s="126" t="s">
        <v>195</v>
      </c>
      <c r="N6" s="126" t="s">
        <v>58</v>
      </c>
      <c r="O6" s="126" t="s">
        <v>59</v>
      </c>
      <c r="P6" s="126" t="s">
        <v>60</v>
      </c>
      <c r="Q6" s="129"/>
      <c r="R6" s="126" t="s">
        <v>57</v>
      </c>
      <c r="S6" s="126" t="s">
        <v>64</v>
      </c>
      <c r="T6" s="126" t="s">
        <v>196</v>
      </c>
      <c r="U6" s="126" t="s">
        <v>66</v>
      </c>
      <c r="V6" s="126" t="s">
        <v>67</v>
      </c>
      <c r="W6" s="126" t="s">
        <v>68</v>
      </c>
    </row>
    <row r="7" ht="37.5" customHeight="1" spans="1:23">
      <c r="A7" s="175"/>
      <c r="B7" s="175"/>
      <c r="C7" s="175"/>
      <c r="D7" s="175"/>
      <c r="E7" s="175"/>
      <c r="F7" s="175"/>
      <c r="G7" s="175"/>
      <c r="H7" s="175"/>
      <c r="I7" s="191"/>
      <c r="J7" s="131" t="s">
        <v>197</v>
      </c>
      <c r="K7" s="131" t="s">
        <v>193</v>
      </c>
      <c r="L7" s="131" t="s">
        <v>194</v>
      </c>
      <c r="M7" s="131" t="s">
        <v>195</v>
      </c>
      <c r="N7" s="131" t="s">
        <v>193</v>
      </c>
      <c r="O7" s="131" t="s">
        <v>194</v>
      </c>
      <c r="P7" s="131" t="s">
        <v>195</v>
      </c>
      <c r="Q7" s="131" t="s">
        <v>61</v>
      </c>
      <c r="R7" s="131" t="s">
        <v>57</v>
      </c>
      <c r="S7" s="131" t="s">
        <v>64</v>
      </c>
      <c r="T7" s="131" t="s">
        <v>196</v>
      </c>
      <c r="U7" s="131" t="s">
        <v>66</v>
      </c>
      <c r="V7" s="131" t="s">
        <v>67</v>
      </c>
      <c r="W7" s="131" t="s">
        <v>68</v>
      </c>
    </row>
    <row r="8" ht="19.5" customHeight="1" spans="1:23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192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176">
        <v>21</v>
      </c>
      <c r="V8" s="176">
        <v>22</v>
      </c>
      <c r="W8" s="176">
        <v>23</v>
      </c>
    </row>
    <row r="9" ht="21" customHeight="1" spans="1:23">
      <c r="A9" s="177" t="s">
        <v>70</v>
      </c>
      <c r="B9" s="177"/>
      <c r="C9" s="177"/>
      <c r="D9" s="177"/>
      <c r="E9" s="177"/>
      <c r="F9" s="177"/>
      <c r="G9" s="177"/>
      <c r="H9" s="161">
        <v>56459454.17</v>
      </c>
      <c r="I9" s="162">
        <v>56459454.17</v>
      </c>
      <c r="J9" s="161"/>
      <c r="K9" s="161"/>
      <c r="L9" s="161">
        <v>56459454.17</v>
      </c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</row>
    <row r="10" s="117" customFormat="1" ht="21" customHeight="1" spans="1:23">
      <c r="A10" s="178" t="s">
        <v>70</v>
      </c>
      <c r="B10" s="137" t="s">
        <v>198</v>
      </c>
      <c r="C10" s="137" t="s">
        <v>199</v>
      </c>
      <c r="D10" s="137" t="s">
        <v>86</v>
      </c>
      <c r="E10" s="137" t="s">
        <v>157</v>
      </c>
      <c r="F10" s="137" t="s">
        <v>200</v>
      </c>
      <c r="G10" s="137" t="s">
        <v>201</v>
      </c>
      <c r="H10" s="162">
        <v>5623932</v>
      </c>
      <c r="I10" s="162">
        <v>5623932</v>
      </c>
      <c r="J10" s="162"/>
      <c r="K10" s="162"/>
      <c r="L10" s="162">
        <v>5623932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</row>
    <row r="11" s="117" customFormat="1" ht="21" customHeight="1" spans="1:23">
      <c r="A11" s="178" t="s">
        <v>70</v>
      </c>
      <c r="B11" s="137" t="s">
        <v>198</v>
      </c>
      <c r="C11" s="137" t="s">
        <v>199</v>
      </c>
      <c r="D11" s="137" t="s">
        <v>87</v>
      </c>
      <c r="E11" s="137" t="s">
        <v>158</v>
      </c>
      <c r="F11" s="137" t="s">
        <v>200</v>
      </c>
      <c r="G11" s="137" t="s">
        <v>201</v>
      </c>
      <c r="H11" s="162">
        <v>9702444</v>
      </c>
      <c r="I11" s="162">
        <v>9702444</v>
      </c>
      <c r="J11" s="162"/>
      <c r="K11" s="162"/>
      <c r="L11" s="162">
        <v>9702444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="117" customFormat="1" ht="21" customHeight="1" spans="1:23">
      <c r="A12" s="178" t="s">
        <v>70</v>
      </c>
      <c r="B12" s="137" t="s">
        <v>198</v>
      </c>
      <c r="C12" s="137" t="s">
        <v>199</v>
      </c>
      <c r="D12" s="137" t="s">
        <v>86</v>
      </c>
      <c r="E12" s="137" t="s">
        <v>157</v>
      </c>
      <c r="F12" s="137" t="s">
        <v>202</v>
      </c>
      <c r="G12" s="137" t="s">
        <v>203</v>
      </c>
      <c r="H12" s="162">
        <v>928512</v>
      </c>
      <c r="I12" s="162">
        <v>928512</v>
      </c>
      <c r="J12" s="162"/>
      <c r="K12" s="162"/>
      <c r="L12" s="162">
        <v>928512</v>
      </c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="117" customFormat="1" ht="21" customHeight="1" spans="1:23">
      <c r="A13" s="178" t="s">
        <v>70</v>
      </c>
      <c r="B13" s="137" t="s">
        <v>198</v>
      </c>
      <c r="C13" s="137" t="s">
        <v>199</v>
      </c>
      <c r="D13" s="137" t="s">
        <v>87</v>
      </c>
      <c r="E13" s="137" t="s">
        <v>158</v>
      </c>
      <c r="F13" s="137" t="s">
        <v>202</v>
      </c>
      <c r="G13" s="137" t="s">
        <v>203</v>
      </c>
      <c r="H13" s="162">
        <v>1950552</v>
      </c>
      <c r="I13" s="162">
        <v>1950552</v>
      </c>
      <c r="J13" s="162"/>
      <c r="K13" s="162"/>
      <c r="L13" s="162">
        <v>1950552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="117" customFormat="1" ht="21" customHeight="1" spans="1:23">
      <c r="A14" s="178" t="s">
        <v>70</v>
      </c>
      <c r="B14" s="137" t="s">
        <v>204</v>
      </c>
      <c r="C14" s="137" t="s">
        <v>205</v>
      </c>
      <c r="D14" s="137" t="s">
        <v>86</v>
      </c>
      <c r="E14" s="137" t="s">
        <v>157</v>
      </c>
      <c r="F14" s="137" t="s">
        <v>206</v>
      </c>
      <c r="G14" s="137" t="s">
        <v>207</v>
      </c>
      <c r="H14" s="162">
        <v>2887056</v>
      </c>
      <c r="I14" s="162">
        <v>2887056</v>
      </c>
      <c r="J14" s="162"/>
      <c r="K14" s="162"/>
      <c r="L14" s="162">
        <v>2887056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="117" customFormat="1" ht="21" customHeight="1" spans="1:23">
      <c r="A15" s="178" t="s">
        <v>70</v>
      </c>
      <c r="B15" s="137" t="s">
        <v>204</v>
      </c>
      <c r="C15" s="137" t="s">
        <v>205</v>
      </c>
      <c r="D15" s="137" t="s">
        <v>87</v>
      </c>
      <c r="E15" s="137" t="s">
        <v>158</v>
      </c>
      <c r="F15" s="137" t="s">
        <v>206</v>
      </c>
      <c r="G15" s="137" t="s">
        <v>207</v>
      </c>
      <c r="H15" s="162">
        <v>6563088</v>
      </c>
      <c r="I15" s="162">
        <v>6563088</v>
      </c>
      <c r="J15" s="162"/>
      <c r="K15" s="162"/>
      <c r="L15" s="162">
        <v>6563088</v>
      </c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="117" customFormat="1" ht="21" customHeight="1" spans="1:23">
      <c r="A16" s="178" t="s">
        <v>70</v>
      </c>
      <c r="B16" s="137" t="s">
        <v>208</v>
      </c>
      <c r="C16" s="137" t="s">
        <v>209</v>
      </c>
      <c r="D16" s="137" t="s">
        <v>86</v>
      </c>
      <c r="E16" s="137" t="s">
        <v>157</v>
      </c>
      <c r="F16" s="137" t="s">
        <v>206</v>
      </c>
      <c r="G16" s="137" t="s">
        <v>207</v>
      </c>
      <c r="H16" s="162">
        <v>1800000</v>
      </c>
      <c r="I16" s="162">
        <v>1800000</v>
      </c>
      <c r="J16" s="162"/>
      <c r="K16" s="162"/>
      <c r="L16" s="162">
        <v>1800000</v>
      </c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="117" customFormat="1" ht="21" customHeight="1" spans="1:23">
      <c r="A17" s="178" t="s">
        <v>70</v>
      </c>
      <c r="B17" s="137" t="s">
        <v>208</v>
      </c>
      <c r="C17" s="137" t="s">
        <v>209</v>
      </c>
      <c r="D17" s="137" t="s">
        <v>87</v>
      </c>
      <c r="E17" s="137" t="s">
        <v>158</v>
      </c>
      <c r="F17" s="137" t="s">
        <v>206</v>
      </c>
      <c r="G17" s="137" t="s">
        <v>207</v>
      </c>
      <c r="H17" s="162">
        <v>4248000</v>
      </c>
      <c r="I17" s="162">
        <v>4248000</v>
      </c>
      <c r="J17" s="162"/>
      <c r="K17" s="162"/>
      <c r="L17" s="162">
        <v>4248000</v>
      </c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</row>
    <row r="18" s="117" customFormat="1" ht="21" customHeight="1" spans="1:23">
      <c r="A18" s="178" t="s">
        <v>70</v>
      </c>
      <c r="B18" s="137" t="s">
        <v>210</v>
      </c>
      <c r="C18" s="137" t="s">
        <v>211</v>
      </c>
      <c r="D18" s="137" t="s">
        <v>86</v>
      </c>
      <c r="E18" s="137" t="s">
        <v>157</v>
      </c>
      <c r="F18" s="137" t="s">
        <v>206</v>
      </c>
      <c r="G18" s="137" t="s">
        <v>207</v>
      </c>
      <c r="H18" s="162">
        <v>1428960</v>
      </c>
      <c r="I18" s="162">
        <v>1428960</v>
      </c>
      <c r="J18" s="162"/>
      <c r="K18" s="162"/>
      <c r="L18" s="162">
        <v>1428960</v>
      </c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="117" customFormat="1" ht="21" customHeight="1" spans="1:23">
      <c r="A19" s="178" t="s">
        <v>70</v>
      </c>
      <c r="B19" s="137" t="s">
        <v>210</v>
      </c>
      <c r="C19" s="137" t="s">
        <v>211</v>
      </c>
      <c r="D19" s="137" t="s">
        <v>87</v>
      </c>
      <c r="E19" s="137" t="s">
        <v>158</v>
      </c>
      <c r="F19" s="137" t="s">
        <v>206</v>
      </c>
      <c r="G19" s="137" t="s">
        <v>207</v>
      </c>
      <c r="H19" s="162">
        <v>3122160</v>
      </c>
      <c r="I19" s="162">
        <v>3122160</v>
      </c>
      <c r="J19" s="162"/>
      <c r="K19" s="162"/>
      <c r="L19" s="162">
        <v>3122160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="117" customFormat="1" ht="21" customHeight="1" spans="1:23">
      <c r="A20" s="178" t="s">
        <v>70</v>
      </c>
      <c r="B20" s="137" t="s">
        <v>212</v>
      </c>
      <c r="C20" s="137" t="s">
        <v>213</v>
      </c>
      <c r="D20" s="137" t="s">
        <v>94</v>
      </c>
      <c r="E20" s="137" t="s">
        <v>163</v>
      </c>
      <c r="F20" s="137" t="s">
        <v>214</v>
      </c>
      <c r="G20" s="137" t="s">
        <v>215</v>
      </c>
      <c r="H20" s="162">
        <v>5153072.64</v>
      </c>
      <c r="I20" s="162">
        <v>5153072.64</v>
      </c>
      <c r="J20" s="162"/>
      <c r="K20" s="162"/>
      <c r="L20" s="162">
        <v>5153072.64</v>
      </c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ht="21" customHeight="1" spans="1:23">
      <c r="A21" s="177" t="s">
        <v>70</v>
      </c>
      <c r="B21" s="135" t="s">
        <v>212</v>
      </c>
      <c r="C21" s="135" t="s">
        <v>213</v>
      </c>
      <c r="D21" s="135" t="s">
        <v>216</v>
      </c>
      <c r="E21" s="135" t="s">
        <v>217</v>
      </c>
      <c r="F21" s="135" t="s">
        <v>218</v>
      </c>
      <c r="G21" s="135" t="s">
        <v>219</v>
      </c>
      <c r="H21" s="161"/>
      <c r="I21" s="162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</row>
    <row r="22" ht="21" customHeight="1" spans="1:23">
      <c r="A22" s="177" t="s">
        <v>70</v>
      </c>
      <c r="B22" s="135" t="s">
        <v>212</v>
      </c>
      <c r="C22" s="135" t="s">
        <v>213</v>
      </c>
      <c r="D22" s="135" t="s">
        <v>220</v>
      </c>
      <c r="E22" s="135" t="s">
        <v>221</v>
      </c>
      <c r="F22" s="135" t="s">
        <v>222</v>
      </c>
      <c r="G22" s="135" t="s">
        <v>223</v>
      </c>
      <c r="H22" s="161"/>
      <c r="I22" s="162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</row>
    <row r="23" s="117" customFormat="1" ht="21" customHeight="1" spans="1:23">
      <c r="A23" s="178" t="s">
        <v>70</v>
      </c>
      <c r="B23" s="137" t="s">
        <v>212</v>
      </c>
      <c r="C23" s="137" t="s">
        <v>213</v>
      </c>
      <c r="D23" s="137" t="s">
        <v>100</v>
      </c>
      <c r="E23" s="137" t="s">
        <v>167</v>
      </c>
      <c r="F23" s="137" t="s">
        <v>222</v>
      </c>
      <c r="G23" s="137" t="s">
        <v>223</v>
      </c>
      <c r="H23" s="162">
        <v>2286675.98</v>
      </c>
      <c r="I23" s="162">
        <v>2286675.98</v>
      </c>
      <c r="J23" s="162"/>
      <c r="K23" s="162"/>
      <c r="L23" s="162">
        <v>2286675.98</v>
      </c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</row>
    <row r="24" ht="21" customHeight="1" spans="1:23">
      <c r="A24" s="177" t="s">
        <v>70</v>
      </c>
      <c r="B24" s="135" t="s">
        <v>212</v>
      </c>
      <c r="C24" s="135" t="s">
        <v>213</v>
      </c>
      <c r="D24" s="135" t="s">
        <v>224</v>
      </c>
      <c r="E24" s="135" t="s">
        <v>225</v>
      </c>
      <c r="F24" s="135" t="s">
        <v>226</v>
      </c>
      <c r="G24" s="135" t="s">
        <v>227</v>
      </c>
      <c r="H24" s="161"/>
      <c r="I24" s="162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</row>
    <row r="25" s="117" customFormat="1" ht="21" customHeight="1" spans="1:23">
      <c r="A25" s="178" t="s">
        <v>70</v>
      </c>
      <c r="B25" s="137" t="s">
        <v>212</v>
      </c>
      <c r="C25" s="137" t="s">
        <v>213</v>
      </c>
      <c r="D25" s="137" t="s">
        <v>86</v>
      </c>
      <c r="E25" s="137" t="s">
        <v>157</v>
      </c>
      <c r="F25" s="137" t="s">
        <v>228</v>
      </c>
      <c r="G25" s="137" t="s">
        <v>229</v>
      </c>
      <c r="H25" s="162">
        <v>76079.22</v>
      </c>
      <c r="I25" s="162">
        <v>76079.22</v>
      </c>
      <c r="J25" s="162"/>
      <c r="K25" s="162"/>
      <c r="L25" s="162">
        <v>76079.22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</row>
    <row r="26" s="117" customFormat="1" ht="21" customHeight="1" spans="1:23">
      <c r="A26" s="178" t="s">
        <v>70</v>
      </c>
      <c r="B26" s="137" t="s">
        <v>212</v>
      </c>
      <c r="C26" s="137" t="s">
        <v>213</v>
      </c>
      <c r="D26" s="137" t="s">
        <v>87</v>
      </c>
      <c r="E26" s="137" t="s">
        <v>158</v>
      </c>
      <c r="F26" s="137" t="s">
        <v>228</v>
      </c>
      <c r="G26" s="137" t="s">
        <v>229</v>
      </c>
      <c r="H26" s="162">
        <v>149367.71</v>
      </c>
      <c r="I26" s="162">
        <v>149367.71</v>
      </c>
      <c r="J26" s="162"/>
      <c r="K26" s="162"/>
      <c r="L26" s="162">
        <v>149367.71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</row>
    <row r="27" s="117" customFormat="1" ht="21" customHeight="1" spans="1:23">
      <c r="A27" s="178" t="s">
        <v>70</v>
      </c>
      <c r="B27" s="137" t="s">
        <v>212</v>
      </c>
      <c r="C27" s="137" t="s">
        <v>213</v>
      </c>
      <c r="D27" s="137" t="s">
        <v>101</v>
      </c>
      <c r="E27" s="137" t="s">
        <v>168</v>
      </c>
      <c r="F27" s="137" t="s">
        <v>228</v>
      </c>
      <c r="G27" s="137" t="s">
        <v>229</v>
      </c>
      <c r="H27" s="162">
        <v>97584</v>
      </c>
      <c r="I27" s="162">
        <v>97584</v>
      </c>
      <c r="J27" s="162"/>
      <c r="K27" s="162"/>
      <c r="L27" s="162">
        <v>97584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</row>
    <row r="28" s="117" customFormat="1" ht="21" customHeight="1" spans="1:23">
      <c r="A28" s="178" t="s">
        <v>70</v>
      </c>
      <c r="B28" s="137" t="s">
        <v>212</v>
      </c>
      <c r="C28" s="137" t="s">
        <v>213</v>
      </c>
      <c r="D28" s="137" t="s">
        <v>101</v>
      </c>
      <c r="E28" s="137" t="s">
        <v>168</v>
      </c>
      <c r="F28" s="137" t="s">
        <v>228</v>
      </c>
      <c r="G28" s="137" t="s">
        <v>229</v>
      </c>
      <c r="H28" s="162">
        <v>64413.41</v>
      </c>
      <c r="I28" s="162">
        <v>64413.41</v>
      </c>
      <c r="J28" s="162"/>
      <c r="K28" s="162"/>
      <c r="L28" s="162">
        <v>64413.41</v>
      </c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</row>
    <row r="29" s="117" customFormat="1" ht="21" customHeight="1" spans="1:23">
      <c r="A29" s="178" t="s">
        <v>70</v>
      </c>
      <c r="B29" s="137" t="s">
        <v>230</v>
      </c>
      <c r="C29" s="137" t="s">
        <v>170</v>
      </c>
      <c r="D29" s="137" t="s">
        <v>105</v>
      </c>
      <c r="E29" s="137" t="s">
        <v>170</v>
      </c>
      <c r="F29" s="137" t="s">
        <v>231</v>
      </c>
      <c r="G29" s="137" t="s">
        <v>170</v>
      </c>
      <c r="H29" s="162">
        <v>3864804.48</v>
      </c>
      <c r="I29" s="162">
        <v>3864804.48</v>
      </c>
      <c r="J29" s="162"/>
      <c r="K29" s="162"/>
      <c r="L29" s="162">
        <v>3864804.48</v>
      </c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</row>
    <row r="30" s="117" customFormat="1" ht="21" customHeight="1" spans="1:23">
      <c r="A30" s="178" t="s">
        <v>70</v>
      </c>
      <c r="B30" s="137" t="s">
        <v>232</v>
      </c>
      <c r="C30" s="137" t="s">
        <v>233</v>
      </c>
      <c r="D30" s="137" t="s">
        <v>86</v>
      </c>
      <c r="E30" s="137" t="s">
        <v>157</v>
      </c>
      <c r="F30" s="137" t="s">
        <v>234</v>
      </c>
      <c r="G30" s="137" t="s">
        <v>235</v>
      </c>
      <c r="H30" s="162">
        <v>60552.36</v>
      </c>
      <c r="I30" s="162">
        <v>60552.36</v>
      </c>
      <c r="J30" s="162"/>
      <c r="K30" s="162"/>
      <c r="L30" s="162">
        <v>60552.36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</row>
    <row r="31" s="117" customFormat="1" ht="21" customHeight="1" spans="1:23">
      <c r="A31" s="178" t="s">
        <v>70</v>
      </c>
      <c r="B31" s="137" t="s">
        <v>236</v>
      </c>
      <c r="C31" s="137" t="s">
        <v>237</v>
      </c>
      <c r="D31" s="137" t="s">
        <v>87</v>
      </c>
      <c r="E31" s="137" t="s">
        <v>158</v>
      </c>
      <c r="F31" s="137" t="s">
        <v>234</v>
      </c>
      <c r="G31" s="137" t="s">
        <v>235</v>
      </c>
      <c r="H31" s="162">
        <v>2941050</v>
      </c>
      <c r="I31" s="162">
        <v>2941050</v>
      </c>
      <c r="J31" s="162"/>
      <c r="K31" s="162"/>
      <c r="L31" s="162">
        <v>2941050</v>
      </c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</row>
    <row r="32" s="117" customFormat="1" ht="21" customHeight="1" spans="1:23">
      <c r="A32" s="178" t="s">
        <v>70</v>
      </c>
      <c r="B32" s="137" t="s">
        <v>238</v>
      </c>
      <c r="C32" s="137" t="s">
        <v>239</v>
      </c>
      <c r="D32" s="137" t="s">
        <v>86</v>
      </c>
      <c r="E32" s="137" t="s">
        <v>157</v>
      </c>
      <c r="F32" s="137" t="s">
        <v>240</v>
      </c>
      <c r="G32" s="137" t="s">
        <v>239</v>
      </c>
      <c r="H32" s="162">
        <v>217369.2</v>
      </c>
      <c r="I32" s="162">
        <v>217369.2</v>
      </c>
      <c r="J32" s="162"/>
      <c r="K32" s="162"/>
      <c r="L32" s="162">
        <v>217369.2</v>
      </c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="117" customFormat="1" ht="21" customHeight="1" spans="1:23">
      <c r="A33" s="178" t="s">
        <v>70</v>
      </c>
      <c r="B33" s="137" t="s">
        <v>238</v>
      </c>
      <c r="C33" s="137" t="s">
        <v>239</v>
      </c>
      <c r="D33" s="137" t="s">
        <v>87</v>
      </c>
      <c r="E33" s="137" t="s">
        <v>158</v>
      </c>
      <c r="F33" s="137" t="s">
        <v>240</v>
      </c>
      <c r="G33" s="137" t="s">
        <v>239</v>
      </c>
      <c r="H33" s="162">
        <v>426764.88</v>
      </c>
      <c r="I33" s="162">
        <v>426764.88</v>
      </c>
      <c r="J33" s="162"/>
      <c r="K33" s="162"/>
      <c r="L33" s="162">
        <v>426764.88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</row>
    <row r="34" ht="21" customHeight="1" spans="1:23">
      <c r="A34" s="177" t="s">
        <v>70</v>
      </c>
      <c r="B34" s="135" t="s">
        <v>241</v>
      </c>
      <c r="C34" s="135" t="s">
        <v>242</v>
      </c>
      <c r="D34" s="135"/>
      <c r="E34" s="135" t="s">
        <v>157</v>
      </c>
      <c r="F34" s="135" t="s">
        <v>243</v>
      </c>
      <c r="G34" s="135" t="s">
        <v>244</v>
      </c>
      <c r="H34" s="161">
        <v>66601.49</v>
      </c>
      <c r="I34" s="162">
        <v>66601.49</v>
      </c>
      <c r="J34" s="161"/>
      <c r="K34" s="161"/>
      <c r="L34" s="161">
        <v>66601.49</v>
      </c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</row>
    <row r="35" ht="21" customHeight="1" spans="1:23">
      <c r="A35" s="177" t="s">
        <v>70</v>
      </c>
      <c r="B35" s="135" t="s">
        <v>241</v>
      </c>
      <c r="C35" s="135" t="s">
        <v>242</v>
      </c>
      <c r="D35" s="135" t="s">
        <v>87</v>
      </c>
      <c r="E35" s="135" t="s">
        <v>158</v>
      </c>
      <c r="F35" s="135" t="s">
        <v>243</v>
      </c>
      <c r="G35" s="135" t="s">
        <v>244</v>
      </c>
      <c r="H35" s="161">
        <v>370416.72</v>
      </c>
      <c r="I35" s="162">
        <v>370416.72</v>
      </c>
      <c r="J35" s="161"/>
      <c r="K35" s="161"/>
      <c r="L35" s="161">
        <v>370416.72</v>
      </c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</row>
    <row r="36" s="117" customFormat="1" ht="21" customHeight="1" spans="1:23">
      <c r="A36" s="178" t="s">
        <v>70</v>
      </c>
      <c r="B36" s="137" t="s">
        <v>245</v>
      </c>
      <c r="C36" s="137" t="s">
        <v>246</v>
      </c>
      <c r="D36" s="137"/>
      <c r="E36" s="137" t="s">
        <v>162</v>
      </c>
      <c r="F36" s="137" t="s">
        <v>247</v>
      </c>
      <c r="G36" s="137" t="s">
        <v>248</v>
      </c>
      <c r="H36" s="162">
        <v>2141596.8</v>
      </c>
      <c r="I36" s="162">
        <v>2141596.8</v>
      </c>
      <c r="J36" s="162"/>
      <c r="K36" s="162"/>
      <c r="L36" s="162">
        <v>2141596.8</v>
      </c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</row>
    <row r="37" s="117" customFormat="1" ht="21" customHeight="1" spans="1:23">
      <c r="A37" s="178" t="s">
        <v>70</v>
      </c>
      <c r="B37" s="137" t="s">
        <v>249</v>
      </c>
      <c r="C37" s="137" t="s">
        <v>250</v>
      </c>
      <c r="D37" s="137" t="s">
        <v>89</v>
      </c>
      <c r="E37" s="137" t="s">
        <v>160</v>
      </c>
      <c r="F37" s="137" t="s">
        <v>251</v>
      </c>
      <c r="G37" s="137" t="s">
        <v>252</v>
      </c>
      <c r="H37" s="162">
        <v>25440</v>
      </c>
      <c r="I37" s="162">
        <v>25440</v>
      </c>
      <c r="J37" s="162"/>
      <c r="K37" s="162"/>
      <c r="L37" s="162">
        <v>25440</v>
      </c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</row>
    <row r="38" s="117" customFormat="1" ht="21" customHeight="1" spans="1:23">
      <c r="A38" s="178" t="s">
        <v>70</v>
      </c>
      <c r="B38" s="137" t="s">
        <v>253</v>
      </c>
      <c r="C38" s="137" t="s">
        <v>254</v>
      </c>
      <c r="D38" s="137" t="s">
        <v>89</v>
      </c>
      <c r="E38" s="137" t="s">
        <v>160</v>
      </c>
      <c r="F38" s="137" t="s">
        <v>251</v>
      </c>
      <c r="G38" s="137" t="s">
        <v>252</v>
      </c>
      <c r="H38" s="162">
        <v>212400</v>
      </c>
      <c r="I38" s="162">
        <v>212400</v>
      </c>
      <c r="J38" s="162"/>
      <c r="K38" s="162"/>
      <c r="L38" s="162">
        <v>212400</v>
      </c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</row>
    <row r="39" s="117" customFormat="1" ht="21" customHeight="1" spans="1:23">
      <c r="A39" s="178" t="s">
        <v>70</v>
      </c>
      <c r="B39" s="137" t="s">
        <v>255</v>
      </c>
      <c r="C39" s="137" t="s">
        <v>256</v>
      </c>
      <c r="D39" s="137" t="s">
        <v>96</v>
      </c>
      <c r="E39" s="137" t="s">
        <v>165</v>
      </c>
      <c r="F39" s="137" t="s">
        <v>251</v>
      </c>
      <c r="G39" s="137" t="s">
        <v>252</v>
      </c>
      <c r="H39" s="162">
        <v>50561.28</v>
      </c>
      <c r="I39" s="162">
        <v>50561.28</v>
      </c>
      <c r="J39" s="162"/>
      <c r="K39" s="162"/>
      <c r="L39" s="162">
        <v>50561.28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</row>
    <row r="40" ht="21" customHeight="1" spans="1:23">
      <c r="A40" s="177" t="s">
        <v>70</v>
      </c>
      <c r="B40" s="135" t="s">
        <v>212</v>
      </c>
      <c r="C40" s="135" t="s">
        <v>213</v>
      </c>
      <c r="D40" s="135" t="s">
        <v>220</v>
      </c>
      <c r="E40" s="135" t="s">
        <v>221</v>
      </c>
      <c r="F40" s="135" t="s">
        <v>257</v>
      </c>
      <c r="G40" s="135" t="s">
        <v>258</v>
      </c>
      <c r="H40" s="161"/>
      <c r="I40" s="162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</row>
    <row r="41" ht="21" customHeight="1" spans="1:23">
      <c r="A41" s="142" t="s">
        <v>109</v>
      </c>
      <c r="B41" s="179"/>
      <c r="C41" s="179"/>
      <c r="D41" s="179"/>
      <c r="E41" s="179"/>
      <c r="F41" s="179"/>
      <c r="G41" s="180"/>
      <c r="H41" s="161">
        <v>56459454.17</v>
      </c>
      <c r="I41" s="162">
        <v>56459454.17</v>
      </c>
      <c r="J41" s="161"/>
      <c r="K41" s="161"/>
      <c r="L41" s="161">
        <v>56459454.17</v>
      </c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</row>
  </sheetData>
  <autoFilter xmlns:etc="http://www.wps.cn/officeDocument/2017/etCustomData" ref="A8:W42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34"/>
  <sheetViews>
    <sheetView showZeros="0" workbookViewId="0">
      <pane ySplit="8" topLeftCell="A9" activePane="bottomLeft" state="frozen"/>
      <selection/>
      <selection pane="bottomLeft" activeCell="H26" sqref="H26"/>
    </sheetView>
  </sheetViews>
  <sheetFormatPr defaultColWidth="9.13888888888889" defaultRowHeight="14.25" customHeight="1"/>
  <cols>
    <col min="1" max="1" width="12.4166666666667" style="116" customWidth="1"/>
    <col min="2" max="2" width="30.4351851851852" style="116" customWidth="1"/>
    <col min="3" max="3" width="32.8518518518519" style="116" customWidth="1"/>
    <col min="4" max="4" width="23.8518518518519" style="116" customWidth="1"/>
    <col min="5" max="5" width="11.1388888888889" style="116" customWidth="1"/>
    <col min="6" max="6" width="17.712962962963" style="116" customWidth="1"/>
    <col min="7" max="7" width="9.85185185185185" style="116" customWidth="1"/>
    <col min="8" max="8" width="17.712962962963" style="116" customWidth="1"/>
    <col min="9" max="9" width="19.1388888888889" style="116" customWidth="1"/>
    <col min="10" max="10" width="19.1388888888889" style="117" customWidth="1"/>
    <col min="11" max="21" width="19.1388888888889" style="116" customWidth="1"/>
    <col min="22" max="23" width="19.287037037037" style="116" customWidth="1"/>
    <col min="24" max="16384" width="9.13888888888889" style="116"/>
  </cols>
  <sheetData>
    <row r="1" s="116" customFormat="1" ht="15" customHeight="1" spans="1:23">
      <c r="A1" s="119"/>
      <c r="B1" s="120"/>
      <c r="C1" s="119"/>
      <c r="D1" s="119"/>
      <c r="E1" s="121"/>
      <c r="F1" s="121"/>
      <c r="G1" s="121"/>
      <c r="H1" s="121"/>
      <c r="I1" s="120"/>
      <c r="J1" s="145"/>
      <c r="K1" s="120"/>
      <c r="L1" s="120"/>
      <c r="M1" s="120"/>
      <c r="N1" s="120"/>
      <c r="O1" s="120"/>
      <c r="P1" s="120"/>
      <c r="Q1" s="120"/>
      <c r="R1" s="119"/>
      <c r="S1" s="119"/>
      <c r="T1" s="119"/>
      <c r="U1" s="120"/>
      <c r="V1" s="119"/>
      <c r="W1" s="164" t="s">
        <v>259</v>
      </c>
    </row>
    <row r="2" s="116" customFormat="1" ht="41.25" customHeight="1" spans="1:23">
      <c r="A2" s="122" t="str">
        <f>"2025"&amp;"年部门项目支出预算表"</f>
        <v>2025年部门项目支出预算表</v>
      </c>
      <c r="B2" s="123"/>
      <c r="C2" s="123"/>
      <c r="D2" s="123"/>
      <c r="E2" s="123"/>
      <c r="F2" s="123"/>
      <c r="G2" s="123"/>
      <c r="H2" s="123"/>
      <c r="I2" s="123"/>
      <c r="J2" s="146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="116" customFormat="1" ht="18.75" customHeight="1" spans="1:23">
      <c r="A3" s="124" t="str">
        <f>"单位名称："&amp;"耿马傣族佤族自治县第一中学"</f>
        <v>单位名称：耿马傣族佤族自治县第一中学</v>
      </c>
      <c r="B3" s="125"/>
      <c r="C3" s="125"/>
      <c r="D3" s="125"/>
      <c r="E3" s="125"/>
      <c r="F3" s="125"/>
      <c r="G3" s="125"/>
      <c r="H3" s="125"/>
      <c r="I3" s="147"/>
      <c r="J3" s="148"/>
      <c r="K3" s="147"/>
      <c r="L3" s="147"/>
      <c r="M3" s="147"/>
      <c r="N3" s="147"/>
      <c r="O3" s="147"/>
      <c r="P3" s="147"/>
      <c r="Q3" s="147"/>
      <c r="R3" s="119"/>
      <c r="S3" s="119"/>
      <c r="T3" s="119"/>
      <c r="U3" s="120"/>
      <c r="V3" s="119"/>
      <c r="W3" s="164" t="s">
        <v>172</v>
      </c>
    </row>
    <row r="4" s="116" customFormat="1" ht="18.75" customHeight="1" spans="1:23">
      <c r="A4" s="126" t="s">
        <v>260</v>
      </c>
      <c r="B4" s="127" t="s">
        <v>182</v>
      </c>
      <c r="C4" s="126" t="s">
        <v>183</v>
      </c>
      <c r="D4" s="126" t="s">
        <v>261</v>
      </c>
      <c r="E4" s="127" t="s">
        <v>184</v>
      </c>
      <c r="F4" s="127" t="s">
        <v>185</v>
      </c>
      <c r="G4" s="127" t="s">
        <v>262</v>
      </c>
      <c r="H4" s="127" t="s">
        <v>263</v>
      </c>
      <c r="I4" s="149" t="s">
        <v>55</v>
      </c>
      <c r="J4" s="150" t="s">
        <v>264</v>
      </c>
      <c r="K4" s="151"/>
      <c r="L4" s="151"/>
      <c r="M4" s="152"/>
      <c r="N4" s="153" t="s">
        <v>190</v>
      </c>
      <c r="O4" s="151"/>
      <c r="P4" s="152"/>
      <c r="Q4" s="127" t="s">
        <v>61</v>
      </c>
      <c r="R4" s="153" t="s">
        <v>77</v>
      </c>
      <c r="S4" s="151"/>
      <c r="T4" s="151"/>
      <c r="U4" s="151"/>
      <c r="V4" s="151"/>
      <c r="W4" s="152"/>
    </row>
    <row r="5" s="116" customFormat="1" ht="18.75" customHeight="1" spans="1:23">
      <c r="A5" s="128"/>
      <c r="B5" s="129"/>
      <c r="C5" s="128"/>
      <c r="D5" s="128"/>
      <c r="E5" s="130"/>
      <c r="F5" s="130"/>
      <c r="G5" s="130"/>
      <c r="H5" s="130"/>
      <c r="I5" s="129"/>
      <c r="J5" s="154" t="s">
        <v>58</v>
      </c>
      <c r="K5" s="155"/>
      <c r="L5" s="127" t="s">
        <v>59</v>
      </c>
      <c r="M5" s="127" t="s">
        <v>60</v>
      </c>
      <c r="N5" s="127" t="s">
        <v>58</v>
      </c>
      <c r="O5" s="127" t="s">
        <v>59</v>
      </c>
      <c r="P5" s="127" t="s">
        <v>60</v>
      </c>
      <c r="Q5" s="130"/>
      <c r="R5" s="127" t="s">
        <v>57</v>
      </c>
      <c r="S5" s="126" t="s">
        <v>64</v>
      </c>
      <c r="T5" s="126" t="s">
        <v>196</v>
      </c>
      <c r="U5" s="126" t="s">
        <v>66</v>
      </c>
      <c r="V5" s="126" t="s">
        <v>67</v>
      </c>
      <c r="W5" s="126" t="s">
        <v>68</v>
      </c>
    </row>
    <row r="6" s="116" customFormat="1" ht="18.75" customHeight="1" spans="1:23">
      <c r="A6" s="129"/>
      <c r="B6" s="129"/>
      <c r="C6" s="129"/>
      <c r="D6" s="129"/>
      <c r="E6" s="129"/>
      <c r="F6" s="129"/>
      <c r="G6" s="129"/>
      <c r="H6" s="129"/>
      <c r="I6" s="129"/>
      <c r="J6" s="156" t="s">
        <v>57</v>
      </c>
      <c r="K6" s="157"/>
      <c r="L6" s="129"/>
      <c r="M6" s="129"/>
      <c r="N6" s="129"/>
      <c r="O6" s="129"/>
      <c r="P6" s="129"/>
      <c r="Q6" s="129"/>
      <c r="R6" s="129"/>
      <c r="S6" s="165"/>
      <c r="T6" s="165"/>
      <c r="U6" s="165"/>
      <c r="V6" s="165"/>
      <c r="W6" s="165"/>
    </row>
    <row r="7" s="116" customFormat="1" ht="18.75" customHeight="1" spans="1:23">
      <c r="A7" s="131"/>
      <c r="B7" s="132"/>
      <c r="C7" s="131"/>
      <c r="D7" s="131"/>
      <c r="E7" s="133"/>
      <c r="F7" s="133"/>
      <c r="G7" s="133"/>
      <c r="H7" s="133"/>
      <c r="I7" s="132"/>
      <c r="J7" s="158" t="s">
        <v>57</v>
      </c>
      <c r="K7" s="159" t="s">
        <v>265</v>
      </c>
      <c r="L7" s="133"/>
      <c r="M7" s="133"/>
      <c r="N7" s="133"/>
      <c r="O7" s="133"/>
      <c r="P7" s="133"/>
      <c r="Q7" s="133"/>
      <c r="R7" s="133"/>
      <c r="S7" s="133"/>
      <c r="T7" s="133"/>
      <c r="U7" s="132"/>
      <c r="V7" s="133"/>
      <c r="W7" s="133"/>
    </row>
    <row r="8" s="116" customFormat="1" ht="18.7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60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s="116" customFormat="1" ht="18.75" customHeight="1" spans="1:23">
      <c r="A9" s="135"/>
      <c r="B9" s="135"/>
      <c r="C9" s="135" t="s">
        <v>266</v>
      </c>
      <c r="D9" s="135"/>
      <c r="E9" s="135"/>
      <c r="F9" s="135"/>
      <c r="G9" s="135"/>
      <c r="H9" s="135"/>
      <c r="I9" s="161">
        <v>1818000</v>
      </c>
      <c r="J9" s="162">
        <v>1818000</v>
      </c>
      <c r="K9" s="161">
        <v>1818000</v>
      </c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</row>
    <row r="10" s="117" customFormat="1" ht="18.75" customHeight="1" spans="1:23">
      <c r="A10" s="136" t="s">
        <v>267</v>
      </c>
      <c r="B10" s="136" t="s">
        <v>268</v>
      </c>
      <c r="C10" s="137" t="s">
        <v>266</v>
      </c>
      <c r="D10" s="136" t="s">
        <v>70</v>
      </c>
      <c r="E10" s="136" t="s">
        <v>87</v>
      </c>
      <c r="F10" s="136" t="s">
        <v>158</v>
      </c>
      <c r="G10" s="136" t="s">
        <v>234</v>
      </c>
      <c r="H10" s="136" t="s">
        <v>235</v>
      </c>
      <c r="I10" s="162">
        <v>268240</v>
      </c>
      <c r="J10" s="162">
        <v>268240</v>
      </c>
      <c r="K10" s="162">
        <v>268240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</row>
    <row r="11" s="117" customFormat="1" ht="18.75" customHeight="1" spans="1:23">
      <c r="A11" s="136" t="s">
        <v>267</v>
      </c>
      <c r="B11" s="136" t="s">
        <v>268</v>
      </c>
      <c r="C11" s="137" t="s">
        <v>266</v>
      </c>
      <c r="D11" s="136" t="s">
        <v>70</v>
      </c>
      <c r="E11" s="136" t="s">
        <v>87</v>
      </c>
      <c r="F11" s="136" t="s">
        <v>158</v>
      </c>
      <c r="G11" s="136" t="s">
        <v>269</v>
      </c>
      <c r="H11" s="136" t="s">
        <v>270</v>
      </c>
      <c r="I11" s="162">
        <v>100000</v>
      </c>
      <c r="J11" s="162">
        <v>100000</v>
      </c>
      <c r="K11" s="162">
        <v>100000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="117" customFormat="1" ht="18.75" customHeight="1" spans="1:23">
      <c r="A12" s="136" t="s">
        <v>267</v>
      </c>
      <c r="B12" s="136" t="s">
        <v>268</v>
      </c>
      <c r="C12" s="137" t="s">
        <v>266</v>
      </c>
      <c r="D12" s="136" t="s">
        <v>70</v>
      </c>
      <c r="E12" s="136" t="s">
        <v>87</v>
      </c>
      <c r="F12" s="136" t="s">
        <v>158</v>
      </c>
      <c r="G12" s="136" t="s">
        <v>271</v>
      </c>
      <c r="H12" s="136" t="s">
        <v>272</v>
      </c>
      <c r="I12" s="162">
        <v>150000</v>
      </c>
      <c r="J12" s="162">
        <v>150000</v>
      </c>
      <c r="K12" s="162">
        <v>150000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="117" customFormat="1" ht="18.75" customHeight="1" spans="1:23">
      <c r="A13" s="136" t="s">
        <v>267</v>
      </c>
      <c r="B13" s="136" t="s">
        <v>268</v>
      </c>
      <c r="C13" s="137" t="s">
        <v>266</v>
      </c>
      <c r="D13" s="136" t="s">
        <v>70</v>
      </c>
      <c r="E13" s="136" t="s">
        <v>87</v>
      </c>
      <c r="F13" s="136" t="s">
        <v>158</v>
      </c>
      <c r="G13" s="136" t="s">
        <v>273</v>
      </c>
      <c r="H13" s="136" t="s">
        <v>274</v>
      </c>
      <c r="I13" s="162">
        <v>674040</v>
      </c>
      <c r="J13" s="162">
        <v>674040</v>
      </c>
      <c r="K13" s="162">
        <v>674040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="117" customFormat="1" ht="18.75" customHeight="1" spans="1:23">
      <c r="A14" s="136" t="s">
        <v>267</v>
      </c>
      <c r="B14" s="136" t="s">
        <v>268</v>
      </c>
      <c r="C14" s="137" t="s">
        <v>266</v>
      </c>
      <c r="D14" s="136" t="s">
        <v>70</v>
      </c>
      <c r="E14" s="136" t="s">
        <v>87</v>
      </c>
      <c r="F14" s="136" t="s">
        <v>158</v>
      </c>
      <c r="G14" s="136" t="s">
        <v>251</v>
      </c>
      <c r="H14" s="136" t="s">
        <v>252</v>
      </c>
      <c r="I14" s="162">
        <v>475720</v>
      </c>
      <c r="J14" s="162">
        <v>475720</v>
      </c>
      <c r="K14" s="162">
        <v>475720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="117" customFormat="1" ht="18.75" customHeight="1" spans="1:23">
      <c r="A15" s="136" t="s">
        <v>267</v>
      </c>
      <c r="B15" s="136" t="s">
        <v>268</v>
      </c>
      <c r="C15" s="137" t="s">
        <v>266</v>
      </c>
      <c r="D15" s="136" t="s">
        <v>70</v>
      </c>
      <c r="E15" s="136" t="s">
        <v>87</v>
      </c>
      <c r="F15" s="136" t="s">
        <v>158</v>
      </c>
      <c r="G15" s="136" t="s">
        <v>275</v>
      </c>
      <c r="H15" s="136" t="s">
        <v>276</v>
      </c>
      <c r="I15" s="162">
        <v>150000</v>
      </c>
      <c r="J15" s="162">
        <v>150000</v>
      </c>
      <c r="K15" s="162">
        <v>150000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customFormat="1" ht="18.75" hidden="1" customHeight="1" spans="1:23">
      <c r="A16" s="24"/>
      <c r="B16" s="24"/>
      <c r="C16" s="21" t="s">
        <v>277</v>
      </c>
      <c r="D16" s="24"/>
      <c r="E16" s="24"/>
      <c r="F16" s="24"/>
      <c r="G16" s="24"/>
      <c r="H16" s="24"/>
      <c r="I16" s="23">
        <v>1895000</v>
      </c>
      <c r="J16" s="163"/>
      <c r="K16" s="23"/>
      <c r="L16" s="23"/>
      <c r="M16" s="23"/>
      <c r="N16" s="23"/>
      <c r="O16" s="23"/>
      <c r="P16" s="23"/>
      <c r="Q16" s="23">
        <v>1895000</v>
      </c>
      <c r="R16" s="23"/>
      <c r="S16" s="23"/>
      <c r="T16" s="23"/>
      <c r="U16" s="23"/>
      <c r="V16" s="23"/>
      <c r="W16" s="23"/>
    </row>
    <row r="17" customFormat="1" ht="18.75" hidden="1" customHeight="1" spans="1:23">
      <c r="A17" s="138" t="s">
        <v>267</v>
      </c>
      <c r="B17" s="138" t="s">
        <v>278</v>
      </c>
      <c r="C17" s="21" t="s">
        <v>277</v>
      </c>
      <c r="D17" s="138" t="s">
        <v>70</v>
      </c>
      <c r="E17" s="138" t="s">
        <v>87</v>
      </c>
      <c r="F17" s="138" t="s">
        <v>158</v>
      </c>
      <c r="G17" s="138" t="s">
        <v>279</v>
      </c>
      <c r="H17" s="138" t="s">
        <v>280</v>
      </c>
      <c r="I17" s="23">
        <v>12000</v>
      </c>
      <c r="J17" s="163"/>
      <c r="K17" s="23"/>
      <c r="L17" s="23"/>
      <c r="M17" s="23"/>
      <c r="N17" s="23"/>
      <c r="O17" s="23"/>
      <c r="P17" s="23"/>
      <c r="Q17" s="23">
        <v>12000</v>
      </c>
      <c r="R17" s="23"/>
      <c r="S17" s="23"/>
      <c r="T17" s="23"/>
      <c r="U17" s="23"/>
      <c r="V17" s="23"/>
      <c r="W17" s="23"/>
    </row>
    <row r="18" s="118" customFormat="1" ht="18.75" hidden="1" customHeight="1" spans="1:23">
      <c r="A18" s="139" t="s">
        <v>267</v>
      </c>
      <c r="B18" s="139" t="s">
        <v>278</v>
      </c>
      <c r="C18" s="140" t="s">
        <v>277</v>
      </c>
      <c r="D18" s="139" t="s">
        <v>70</v>
      </c>
      <c r="E18" s="139" t="s">
        <v>87</v>
      </c>
      <c r="F18" s="139" t="s">
        <v>158</v>
      </c>
      <c r="G18" s="139" t="s">
        <v>251</v>
      </c>
      <c r="H18" s="139" t="s">
        <v>252</v>
      </c>
      <c r="I18" s="163">
        <v>189000</v>
      </c>
      <c r="J18" s="163"/>
      <c r="K18" s="163"/>
      <c r="L18" s="163"/>
      <c r="M18" s="163"/>
      <c r="N18" s="163"/>
      <c r="O18" s="163"/>
      <c r="P18" s="163"/>
      <c r="Q18" s="163">
        <v>189000</v>
      </c>
      <c r="R18" s="163"/>
      <c r="S18" s="163"/>
      <c r="T18" s="163"/>
      <c r="U18" s="163"/>
      <c r="V18" s="163"/>
      <c r="W18" s="163"/>
    </row>
    <row r="19" s="118" customFormat="1" ht="18.75" hidden="1" customHeight="1" spans="1:23">
      <c r="A19" s="139" t="s">
        <v>267</v>
      </c>
      <c r="B19" s="139" t="s">
        <v>278</v>
      </c>
      <c r="C19" s="140" t="s">
        <v>277</v>
      </c>
      <c r="D19" s="139" t="s">
        <v>70</v>
      </c>
      <c r="E19" s="139" t="s">
        <v>87</v>
      </c>
      <c r="F19" s="139" t="s">
        <v>158</v>
      </c>
      <c r="G19" s="139" t="s">
        <v>251</v>
      </c>
      <c r="H19" s="139" t="s">
        <v>252</v>
      </c>
      <c r="I19" s="163">
        <v>1694000</v>
      </c>
      <c r="J19" s="163"/>
      <c r="K19" s="163"/>
      <c r="L19" s="163"/>
      <c r="M19" s="163"/>
      <c r="N19" s="163"/>
      <c r="O19" s="163"/>
      <c r="P19" s="163"/>
      <c r="Q19" s="163">
        <v>1694000</v>
      </c>
      <c r="R19" s="163"/>
      <c r="S19" s="163"/>
      <c r="T19" s="163"/>
      <c r="U19" s="163"/>
      <c r="V19" s="163"/>
      <c r="W19" s="163"/>
    </row>
    <row r="20" customFormat="1" ht="18.75" hidden="1" customHeight="1" spans="1:23">
      <c r="A20" s="24"/>
      <c r="B20" s="24"/>
      <c r="C20" s="21" t="s">
        <v>281</v>
      </c>
      <c r="D20" s="24"/>
      <c r="E20" s="24"/>
      <c r="F20" s="24"/>
      <c r="G20" s="24"/>
      <c r="H20" s="24"/>
      <c r="I20" s="23">
        <v>1159200</v>
      </c>
      <c r="J20" s="163"/>
      <c r="K20" s="23"/>
      <c r="L20" s="23"/>
      <c r="M20" s="23"/>
      <c r="N20" s="23"/>
      <c r="O20" s="23"/>
      <c r="P20" s="23"/>
      <c r="Q20" s="23"/>
      <c r="R20" s="23">
        <v>1159200</v>
      </c>
      <c r="S20" s="23"/>
      <c r="T20" s="23"/>
      <c r="U20" s="23"/>
      <c r="V20" s="23"/>
      <c r="W20" s="23">
        <v>1159200</v>
      </c>
    </row>
    <row r="21" customFormat="1" ht="18.75" hidden="1" customHeight="1" spans="1:23">
      <c r="A21" s="138" t="s">
        <v>267</v>
      </c>
      <c r="B21" s="138" t="s">
        <v>282</v>
      </c>
      <c r="C21" s="21" t="s">
        <v>281</v>
      </c>
      <c r="D21" s="138" t="s">
        <v>70</v>
      </c>
      <c r="E21" s="138" t="s">
        <v>87</v>
      </c>
      <c r="F21" s="138" t="s">
        <v>158</v>
      </c>
      <c r="G21" s="138" t="s">
        <v>273</v>
      </c>
      <c r="H21" s="138" t="s">
        <v>274</v>
      </c>
      <c r="I21" s="23">
        <v>1159200</v>
      </c>
      <c r="J21" s="163"/>
      <c r="K21" s="23"/>
      <c r="L21" s="23"/>
      <c r="M21" s="23"/>
      <c r="N21" s="23"/>
      <c r="O21" s="23"/>
      <c r="P21" s="23"/>
      <c r="Q21" s="23"/>
      <c r="R21" s="23">
        <v>1159200</v>
      </c>
      <c r="S21" s="23"/>
      <c r="T21" s="23"/>
      <c r="U21" s="23"/>
      <c r="V21" s="23"/>
      <c r="W21" s="23">
        <v>1159200</v>
      </c>
    </row>
    <row r="22" s="116" customFormat="1" ht="18.75" customHeight="1" spans="1:23">
      <c r="A22" s="141"/>
      <c r="B22" s="141"/>
      <c r="C22" s="135" t="s">
        <v>283</v>
      </c>
      <c r="D22" s="141"/>
      <c r="E22" s="141"/>
      <c r="F22" s="141"/>
      <c r="G22" s="141"/>
      <c r="H22" s="141"/>
      <c r="I22" s="161">
        <v>1140624</v>
      </c>
      <c r="J22" s="162">
        <v>1140624</v>
      </c>
      <c r="K22" s="161">
        <v>1140624</v>
      </c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</row>
    <row r="23" s="117" customFormat="1" ht="18.75" customHeight="1" spans="1:23">
      <c r="A23" s="136" t="s">
        <v>267</v>
      </c>
      <c r="B23" s="136" t="s">
        <v>284</v>
      </c>
      <c r="C23" s="137" t="s">
        <v>283</v>
      </c>
      <c r="D23" s="136" t="s">
        <v>70</v>
      </c>
      <c r="E23" s="136" t="s">
        <v>87</v>
      </c>
      <c r="F23" s="136" t="s">
        <v>158</v>
      </c>
      <c r="G23" s="136" t="s">
        <v>251</v>
      </c>
      <c r="H23" s="136" t="s">
        <v>252</v>
      </c>
      <c r="I23" s="162">
        <v>1140624</v>
      </c>
      <c r="J23" s="162">
        <v>1140624</v>
      </c>
      <c r="K23" s="162">
        <v>1140624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</row>
    <row r="24" s="116" customFormat="1" ht="18.75" customHeight="1" spans="1:23">
      <c r="A24" s="141"/>
      <c r="B24" s="141"/>
      <c r="C24" s="135" t="s">
        <v>285</v>
      </c>
      <c r="D24" s="141"/>
      <c r="E24" s="141"/>
      <c r="F24" s="141"/>
      <c r="G24" s="141"/>
      <c r="H24" s="141"/>
      <c r="I24" s="161">
        <v>157170.38</v>
      </c>
      <c r="J24" s="162">
        <v>157170.38</v>
      </c>
      <c r="K24" s="161">
        <v>157170.38</v>
      </c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</row>
    <row r="25" s="117" customFormat="1" ht="18.75" customHeight="1" spans="1:23">
      <c r="A25" s="136" t="s">
        <v>286</v>
      </c>
      <c r="B25" s="136" t="s">
        <v>287</v>
      </c>
      <c r="C25" s="137" t="s">
        <v>285</v>
      </c>
      <c r="D25" s="136" t="s">
        <v>70</v>
      </c>
      <c r="E25" s="136" t="s">
        <v>86</v>
      </c>
      <c r="F25" s="136" t="s">
        <v>157</v>
      </c>
      <c r="G25" s="136" t="s">
        <v>288</v>
      </c>
      <c r="H25" s="136" t="s">
        <v>289</v>
      </c>
      <c r="I25" s="162">
        <v>2176.88</v>
      </c>
      <c r="J25" s="162">
        <v>2176.88</v>
      </c>
      <c r="K25" s="162">
        <v>2176.88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</row>
    <row r="26" s="117" customFormat="1" ht="18.75" customHeight="1" spans="1:23">
      <c r="A26" s="136" t="s">
        <v>286</v>
      </c>
      <c r="B26" s="136" t="s">
        <v>287</v>
      </c>
      <c r="C26" s="137" t="s">
        <v>285</v>
      </c>
      <c r="D26" s="136" t="s">
        <v>70</v>
      </c>
      <c r="E26" s="136" t="s">
        <v>86</v>
      </c>
      <c r="F26" s="136" t="s">
        <v>157</v>
      </c>
      <c r="G26" s="136" t="s">
        <v>288</v>
      </c>
      <c r="H26" s="136" t="s">
        <v>289</v>
      </c>
      <c r="I26" s="162">
        <v>108945</v>
      </c>
      <c r="J26" s="162">
        <v>108945</v>
      </c>
      <c r="K26" s="162">
        <v>108945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</row>
    <row r="27" s="117" customFormat="1" ht="18.75" customHeight="1" spans="1:23">
      <c r="A27" s="136" t="s">
        <v>286</v>
      </c>
      <c r="B27" s="136" t="s">
        <v>287</v>
      </c>
      <c r="C27" s="137" t="s">
        <v>285</v>
      </c>
      <c r="D27" s="136" t="s">
        <v>70</v>
      </c>
      <c r="E27" s="136" t="s">
        <v>87</v>
      </c>
      <c r="F27" s="136" t="s">
        <v>158</v>
      </c>
      <c r="G27" s="136" t="s">
        <v>234</v>
      </c>
      <c r="H27" s="136" t="s">
        <v>235</v>
      </c>
      <c r="I27" s="162">
        <v>14931</v>
      </c>
      <c r="J27" s="162">
        <v>14931</v>
      </c>
      <c r="K27" s="162">
        <v>14931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</row>
    <row r="28" s="117" customFormat="1" ht="18.75" customHeight="1" spans="1:23">
      <c r="A28" s="136" t="s">
        <v>286</v>
      </c>
      <c r="B28" s="136" t="s">
        <v>287</v>
      </c>
      <c r="C28" s="137" t="s">
        <v>285</v>
      </c>
      <c r="D28" s="136" t="s">
        <v>70</v>
      </c>
      <c r="E28" s="136" t="s">
        <v>87</v>
      </c>
      <c r="F28" s="136" t="s">
        <v>158</v>
      </c>
      <c r="G28" s="136" t="s">
        <v>288</v>
      </c>
      <c r="H28" s="136" t="s">
        <v>289</v>
      </c>
      <c r="I28" s="162">
        <v>23692.5</v>
      </c>
      <c r="J28" s="162">
        <v>23692.5</v>
      </c>
      <c r="K28" s="162">
        <v>23692.5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</row>
    <row r="29" s="117" customFormat="1" ht="18.75" customHeight="1" spans="1:23">
      <c r="A29" s="136" t="s">
        <v>286</v>
      </c>
      <c r="B29" s="136" t="s">
        <v>287</v>
      </c>
      <c r="C29" s="137" t="s">
        <v>285</v>
      </c>
      <c r="D29" s="136" t="s">
        <v>70</v>
      </c>
      <c r="E29" s="136" t="s">
        <v>87</v>
      </c>
      <c r="F29" s="136" t="s">
        <v>158</v>
      </c>
      <c r="G29" s="136" t="s">
        <v>288</v>
      </c>
      <c r="H29" s="136" t="s">
        <v>289</v>
      </c>
      <c r="I29" s="162">
        <v>7425</v>
      </c>
      <c r="J29" s="162">
        <v>7425</v>
      </c>
      <c r="K29" s="162">
        <v>7425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</row>
    <row r="30" customFormat="1" ht="18.75" hidden="1" customHeight="1" spans="1:23">
      <c r="A30" s="24"/>
      <c r="B30" s="24"/>
      <c r="C30" s="21" t="s">
        <v>290</v>
      </c>
      <c r="D30" s="24"/>
      <c r="E30" s="24"/>
      <c r="F30" s="24"/>
      <c r="G30" s="24"/>
      <c r="H30" s="24"/>
      <c r="I30" s="23">
        <v>8000</v>
      </c>
      <c r="J30" s="163"/>
      <c r="K30" s="23"/>
      <c r="L30" s="23"/>
      <c r="M30" s="23"/>
      <c r="N30" s="23"/>
      <c r="O30" s="23"/>
      <c r="P30" s="23"/>
      <c r="Q30" s="23"/>
      <c r="R30" s="23">
        <v>8000</v>
      </c>
      <c r="S30" s="23"/>
      <c r="T30" s="23"/>
      <c r="U30" s="23"/>
      <c r="V30" s="23"/>
      <c r="W30" s="23">
        <v>8000</v>
      </c>
    </row>
    <row r="31" customFormat="1" ht="18.75" hidden="1" customHeight="1" spans="1:23">
      <c r="A31" s="138" t="s">
        <v>267</v>
      </c>
      <c r="B31" s="138" t="s">
        <v>291</v>
      </c>
      <c r="C31" s="21" t="s">
        <v>290</v>
      </c>
      <c r="D31" s="138" t="s">
        <v>70</v>
      </c>
      <c r="E31" s="138" t="s">
        <v>108</v>
      </c>
      <c r="F31" s="138" t="s">
        <v>82</v>
      </c>
      <c r="G31" s="138" t="s">
        <v>234</v>
      </c>
      <c r="H31" s="138" t="s">
        <v>235</v>
      </c>
      <c r="I31" s="23">
        <v>8000</v>
      </c>
      <c r="J31" s="163"/>
      <c r="K31" s="23"/>
      <c r="L31" s="23"/>
      <c r="M31" s="23"/>
      <c r="N31" s="23"/>
      <c r="O31" s="23"/>
      <c r="P31" s="23"/>
      <c r="Q31" s="23"/>
      <c r="R31" s="23">
        <v>8000</v>
      </c>
      <c r="S31" s="23"/>
      <c r="T31" s="23"/>
      <c r="U31" s="23"/>
      <c r="V31" s="23"/>
      <c r="W31" s="23">
        <v>8000</v>
      </c>
    </row>
    <row r="32" customFormat="1" ht="18.75" hidden="1" customHeight="1" spans="1:23">
      <c r="A32" s="24"/>
      <c r="B32" s="24"/>
      <c r="C32" s="21" t="s">
        <v>292</v>
      </c>
      <c r="D32" s="24"/>
      <c r="E32" s="24"/>
      <c r="F32" s="24"/>
      <c r="G32" s="24"/>
      <c r="H32" s="24"/>
      <c r="I32" s="23">
        <v>3370000</v>
      </c>
      <c r="J32" s="163"/>
      <c r="K32" s="23"/>
      <c r="L32" s="23"/>
      <c r="M32" s="23"/>
      <c r="N32" s="23"/>
      <c r="O32" s="23"/>
      <c r="P32" s="23"/>
      <c r="Q32" s="23"/>
      <c r="R32" s="23">
        <v>3370000</v>
      </c>
      <c r="S32" s="23"/>
      <c r="T32" s="23"/>
      <c r="U32" s="23"/>
      <c r="V32" s="23"/>
      <c r="W32" s="23">
        <v>3370000</v>
      </c>
    </row>
    <row r="33" s="118" customFormat="1" ht="18.75" hidden="1" customHeight="1" spans="1:23">
      <c r="A33" s="139" t="s">
        <v>286</v>
      </c>
      <c r="B33" s="139" t="s">
        <v>293</v>
      </c>
      <c r="C33" s="140" t="s">
        <v>292</v>
      </c>
      <c r="D33" s="139" t="s">
        <v>70</v>
      </c>
      <c r="E33" s="139" t="s">
        <v>108</v>
      </c>
      <c r="F33" s="139" t="s">
        <v>82</v>
      </c>
      <c r="G33" s="139" t="s">
        <v>251</v>
      </c>
      <c r="H33" s="139" t="s">
        <v>252</v>
      </c>
      <c r="I33" s="163">
        <v>3370000</v>
      </c>
      <c r="J33" s="163"/>
      <c r="K33" s="163"/>
      <c r="L33" s="163"/>
      <c r="M33" s="163"/>
      <c r="N33" s="163"/>
      <c r="O33" s="163"/>
      <c r="P33" s="163"/>
      <c r="Q33" s="163"/>
      <c r="R33" s="163">
        <v>3370000</v>
      </c>
      <c r="S33" s="163"/>
      <c r="T33" s="163"/>
      <c r="U33" s="163"/>
      <c r="V33" s="163"/>
      <c r="W33" s="163">
        <v>3370000</v>
      </c>
    </row>
    <row r="34" ht="18.75" customHeight="1" spans="1:23">
      <c r="A34" s="142" t="s">
        <v>109</v>
      </c>
      <c r="B34" s="143"/>
      <c r="C34" s="143"/>
      <c r="D34" s="143"/>
      <c r="E34" s="143"/>
      <c r="F34" s="143"/>
      <c r="G34" s="143"/>
      <c r="H34" s="144"/>
      <c r="I34" s="161">
        <v>9547994.38</v>
      </c>
      <c r="J34" s="162">
        <v>3115794.38</v>
      </c>
      <c r="K34" s="161">
        <v>3115794.38</v>
      </c>
      <c r="L34" s="161"/>
      <c r="M34" s="161"/>
      <c r="N34" s="161"/>
      <c r="O34" s="161"/>
      <c r="P34" s="161"/>
      <c r="Q34" s="161">
        <v>1895000</v>
      </c>
      <c r="R34" s="161">
        <v>4537200</v>
      </c>
      <c r="S34" s="161"/>
      <c r="T34" s="161"/>
      <c r="U34" s="161"/>
      <c r="V34" s="161"/>
      <c r="W34" s="161">
        <v>4537200</v>
      </c>
    </row>
  </sheetData>
  <autoFilter xmlns:etc="http://www.wps.cn/officeDocument/2017/etCustomData" ref="A8:W34" etc:filterBottomFollowUsedRange="0">
    <filterColumn colId="9">
      <filters>
        <filter val="1,818,000.00"/>
        <filter val="1,140,624.00"/>
        <filter val="100,000.00"/>
        <filter val="150,000.00"/>
        <filter val="674,040.00"/>
        <filter val="268,240.00"/>
        <filter val="7,425.00"/>
        <filter val="23,692.50"/>
        <filter val="475,720.00"/>
        <filter val="108,945.00"/>
        <filter val="14,931.00"/>
        <filter val="3,115,794.38"/>
        <filter val="157,170.38"/>
        <filter val="2,176.88"/>
      </filters>
    </filterColumn>
    <extLst/>
  </autoFilter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showZeros="0" topLeftCell="A25" workbookViewId="0">
      <selection activeCell="D40" sqref="D40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5" t="s">
        <v>294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"单位名称："&amp;"耿马傣族佤族自治县第一中学"</f>
        <v>单位名称：耿马傣族佤族自治县第一中学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295</v>
      </c>
      <c r="B4" s="45" t="s">
        <v>296</v>
      </c>
      <c r="C4" s="45" t="s">
        <v>297</v>
      </c>
      <c r="D4" s="45" t="s">
        <v>298</v>
      </c>
      <c r="E4" s="45" t="s">
        <v>299</v>
      </c>
      <c r="F4" s="52" t="s">
        <v>300</v>
      </c>
      <c r="G4" s="45" t="s">
        <v>301</v>
      </c>
      <c r="H4" s="52" t="s">
        <v>302</v>
      </c>
      <c r="I4" s="52" t="s">
        <v>303</v>
      </c>
      <c r="J4" s="45" t="s">
        <v>304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74" t="s">
        <v>290</v>
      </c>
      <c r="B7" s="21" t="s">
        <v>305</v>
      </c>
      <c r="C7" s="21" t="s">
        <v>306</v>
      </c>
      <c r="D7" s="21" t="s">
        <v>307</v>
      </c>
      <c r="E7" s="33" t="s">
        <v>308</v>
      </c>
      <c r="F7" s="21" t="s">
        <v>309</v>
      </c>
      <c r="G7" s="33" t="s">
        <v>151</v>
      </c>
      <c r="H7" s="21" t="s">
        <v>310</v>
      </c>
      <c r="I7" s="21" t="s">
        <v>311</v>
      </c>
      <c r="J7" s="33" t="s">
        <v>312</v>
      </c>
    </row>
    <row r="8" ht="18.75" customHeight="1" spans="1:10">
      <c r="A8" s="274" t="s">
        <v>290</v>
      </c>
      <c r="B8" s="21" t="s">
        <v>305</v>
      </c>
      <c r="C8" s="21" t="s">
        <v>306</v>
      </c>
      <c r="D8" s="21" t="s">
        <v>313</v>
      </c>
      <c r="E8" s="33" t="s">
        <v>314</v>
      </c>
      <c r="F8" s="21" t="s">
        <v>309</v>
      </c>
      <c r="G8" s="33" t="s">
        <v>315</v>
      </c>
      <c r="H8" s="21" t="s">
        <v>316</v>
      </c>
      <c r="I8" s="21" t="s">
        <v>311</v>
      </c>
      <c r="J8" s="33" t="s">
        <v>312</v>
      </c>
    </row>
    <row r="9" ht="18.75" customHeight="1" spans="1:10">
      <c r="A9" s="274" t="s">
        <v>290</v>
      </c>
      <c r="B9" s="21" t="s">
        <v>305</v>
      </c>
      <c r="C9" s="21" t="s">
        <v>317</v>
      </c>
      <c r="D9" s="21" t="s">
        <v>318</v>
      </c>
      <c r="E9" s="33" t="s">
        <v>319</v>
      </c>
      <c r="F9" s="21" t="s">
        <v>320</v>
      </c>
      <c r="G9" s="33" t="s">
        <v>321</v>
      </c>
      <c r="H9" s="21"/>
      <c r="I9" s="21" t="s">
        <v>322</v>
      </c>
      <c r="J9" s="33" t="s">
        <v>323</v>
      </c>
    </row>
    <row r="10" ht="18.75" customHeight="1" spans="1:10">
      <c r="A10" s="274" t="s">
        <v>290</v>
      </c>
      <c r="B10" s="21" t="s">
        <v>305</v>
      </c>
      <c r="C10" s="21" t="s">
        <v>317</v>
      </c>
      <c r="D10" s="21" t="s">
        <v>324</v>
      </c>
      <c r="E10" s="33" t="s">
        <v>325</v>
      </c>
      <c r="F10" s="21" t="s">
        <v>320</v>
      </c>
      <c r="G10" s="33" t="s">
        <v>325</v>
      </c>
      <c r="H10" s="21"/>
      <c r="I10" s="21" t="s">
        <v>322</v>
      </c>
      <c r="J10" s="33" t="s">
        <v>323</v>
      </c>
    </row>
    <row r="11" ht="18.75" customHeight="1" spans="1:10">
      <c r="A11" s="274" t="s">
        <v>290</v>
      </c>
      <c r="B11" s="21" t="s">
        <v>305</v>
      </c>
      <c r="C11" s="21" t="s">
        <v>326</v>
      </c>
      <c r="D11" s="21" t="s">
        <v>327</v>
      </c>
      <c r="E11" s="33" t="s">
        <v>328</v>
      </c>
      <c r="F11" s="21" t="s">
        <v>309</v>
      </c>
      <c r="G11" s="33" t="s">
        <v>315</v>
      </c>
      <c r="H11" s="21" t="s">
        <v>316</v>
      </c>
      <c r="I11" s="21" t="s">
        <v>311</v>
      </c>
      <c r="J11" s="33" t="s">
        <v>153</v>
      </c>
    </row>
    <row r="12" ht="18.75" customHeight="1" spans="1:10">
      <c r="A12" s="274" t="s">
        <v>285</v>
      </c>
      <c r="B12" s="21" t="s">
        <v>329</v>
      </c>
      <c r="C12" s="21" t="s">
        <v>306</v>
      </c>
      <c r="D12" s="21" t="s">
        <v>307</v>
      </c>
      <c r="E12" s="33" t="s">
        <v>330</v>
      </c>
      <c r="F12" s="21" t="s">
        <v>320</v>
      </c>
      <c r="G12" s="33" t="s">
        <v>331</v>
      </c>
      <c r="H12" s="21" t="s">
        <v>310</v>
      </c>
      <c r="I12" s="21" t="s">
        <v>311</v>
      </c>
      <c r="J12" s="33" t="s">
        <v>312</v>
      </c>
    </row>
    <row r="13" ht="18.75" customHeight="1" spans="1:10">
      <c r="A13" s="274" t="s">
        <v>285</v>
      </c>
      <c r="B13" s="21" t="s">
        <v>329</v>
      </c>
      <c r="C13" s="21" t="s">
        <v>306</v>
      </c>
      <c r="D13" s="21" t="s">
        <v>307</v>
      </c>
      <c r="E13" s="33" t="s">
        <v>332</v>
      </c>
      <c r="F13" s="21" t="s">
        <v>320</v>
      </c>
      <c r="G13" s="33" t="s">
        <v>333</v>
      </c>
      <c r="H13" s="21" t="s">
        <v>310</v>
      </c>
      <c r="I13" s="21" t="s">
        <v>311</v>
      </c>
      <c r="J13" s="33" t="s">
        <v>312</v>
      </c>
    </row>
    <row r="14" ht="18.75" customHeight="1" spans="1:10">
      <c r="A14" s="274" t="s">
        <v>285</v>
      </c>
      <c r="B14" s="21" t="s">
        <v>329</v>
      </c>
      <c r="C14" s="21" t="s">
        <v>306</v>
      </c>
      <c r="D14" s="21" t="s">
        <v>313</v>
      </c>
      <c r="E14" s="33" t="s">
        <v>334</v>
      </c>
      <c r="F14" s="21" t="s">
        <v>320</v>
      </c>
      <c r="G14" s="33" t="s">
        <v>335</v>
      </c>
      <c r="H14" s="21" t="s">
        <v>316</v>
      </c>
      <c r="I14" s="21" t="s">
        <v>311</v>
      </c>
      <c r="J14" s="33" t="s">
        <v>312</v>
      </c>
    </row>
    <row r="15" ht="18.75" customHeight="1" spans="1:10">
      <c r="A15" s="274" t="s">
        <v>285</v>
      </c>
      <c r="B15" s="21" t="s">
        <v>329</v>
      </c>
      <c r="C15" s="21" t="s">
        <v>306</v>
      </c>
      <c r="D15" s="21" t="s">
        <v>336</v>
      </c>
      <c r="E15" s="33" t="s">
        <v>337</v>
      </c>
      <c r="F15" s="21" t="s">
        <v>309</v>
      </c>
      <c r="G15" s="33" t="s">
        <v>338</v>
      </c>
      <c r="H15" s="21" t="s">
        <v>316</v>
      </c>
      <c r="I15" s="21" t="s">
        <v>311</v>
      </c>
      <c r="J15" s="33" t="s">
        <v>312</v>
      </c>
    </row>
    <row r="16" ht="18.75" customHeight="1" spans="1:10">
      <c r="A16" s="274" t="s">
        <v>285</v>
      </c>
      <c r="B16" s="21" t="s">
        <v>329</v>
      </c>
      <c r="C16" s="21" t="s">
        <v>317</v>
      </c>
      <c r="D16" s="21" t="s">
        <v>324</v>
      </c>
      <c r="E16" s="33" t="s">
        <v>339</v>
      </c>
      <c r="F16" s="21" t="s">
        <v>309</v>
      </c>
      <c r="G16" s="33" t="s">
        <v>338</v>
      </c>
      <c r="H16" s="21" t="s">
        <v>316</v>
      </c>
      <c r="I16" s="21" t="s">
        <v>311</v>
      </c>
      <c r="J16" s="33" t="s">
        <v>323</v>
      </c>
    </row>
    <row r="17" ht="18.75" customHeight="1" spans="1:10">
      <c r="A17" s="274" t="s">
        <v>285</v>
      </c>
      <c r="B17" s="21" t="s">
        <v>329</v>
      </c>
      <c r="C17" s="21" t="s">
        <v>326</v>
      </c>
      <c r="D17" s="21" t="s">
        <v>327</v>
      </c>
      <c r="E17" s="33" t="s">
        <v>340</v>
      </c>
      <c r="F17" s="21" t="s">
        <v>309</v>
      </c>
      <c r="G17" s="33" t="s">
        <v>338</v>
      </c>
      <c r="H17" s="21" t="s">
        <v>316</v>
      </c>
      <c r="I17" s="21" t="s">
        <v>311</v>
      </c>
      <c r="J17" s="33" t="s">
        <v>153</v>
      </c>
    </row>
    <row r="18" ht="18.75" customHeight="1" spans="1:10">
      <c r="A18" s="274" t="s">
        <v>266</v>
      </c>
      <c r="B18" s="21" t="s">
        <v>341</v>
      </c>
      <c r="C18" s="21" t="s">
        <v>306</v>
      </c>
      <c r="D18" s="21" t="s">
        <v>307</v>
      </c>
      <c r="E18" s="33" t="s">
        <v>342</v>
      </c>
      <c r="F18" s="21" t="s">
        <v>320</v>
      </c>
      <c r="G18" s="33" t="s">
        <v>343</v>
      </c>
      <c r="H18" s="21" t="s">
        <v>310</v>
      </c>
      <c r="I18" s="21" t="s">
        <v>311</v>
      </c>
      <c r="J18" s="33" t="s">
        <v>344</v>
      </c>
    </row>
    <row r="19" ht="18.75" customHeight="1" spans="1:10">
      <c r="A19" s="274" t="s">
        <v>266</v>
      </c>
      <c r="B19" s="21" t="s">
        <v>341</v>
      </c>
      <c r="C19" s="21" t="s">
        <v>306</v>
      </c>
      <c r="D19" s="21" t="s">
        <v>313</v>
      </c>
      <c r="E19" s="33" t="s">
        <v>345</v>
      </c>
      <c r="F19" s="21" t="s">
        <v>309</v>
      </c>
      <c r="G19" s="33" t="s">
        <v>338</v>
      </c>
      <c r="H19" s="21" t="s">
        <v>316</v>
      </c>
      <c r="I19" s="21" t="s">
        <v>322</v>
      </c>
      <c r="J19" s="33" t="s">
        <v>323</v>
      </c>
    </row>
    <row r="20" ht="18.75" customHeight="1" spans="1:10">
      <c r="A20" s="274" t="s">
        <v>266</v>
      </c>
      <c r="B20" s="21" t="s">
        <v>341</v>
      </c>
      <c r="C20" s="21" t="s">
        <v>306</v>
      </c>
      <c r="D20" s="21" t="s">
        <v>336</v>
      </c>
      <c r="E20" s="33" t="s">
        <v>346</v>
      </c>
      <c r="F20" s="21" t="s">
        <v>309</v>
      </c>
      <c r="G20" s="33" t="s">
        <v>338</v>
      </c>
      <c r="H20" s="21" t="s">
        <v>316</v>
      </c>
      <c r="I20" s="21" t="s">
        <v>311</v>
      </c>
      <c r="J20" s="33" t="s">
        <v>312</v>
      </c>
    </row>
    <row r="21" ht="18.75" customHeight="1" spans="1:10">
      <c r="A21" s="274" t="s">
        <v>266</v>
      </c>
      <c r="B21" s="21" t="s">
        <v>341</v>
      </c>
      <c r="C21" s="21" t="s">
        <v>317</v>
      </c>
      <c r="D21" s="21" t="s">
        <v>318</v>
      </c>
      <c r="E21" s="33" t="s">
        <v>347</v>
      </c>
      <c r="F21" s="21" t="s">
        <v>320</v>
      </c>
      <c r="G21" s="33" t="s">
        <v>347</v>
      </c>
      <c r="H21" s="21"/>
      <c r="I21" s="21" t="s">
        <v>322</v>
      </c>
      <c r="J21" s="33" t="s">
        <v>323</v>
      </c>
    </row>
    <row r="22" ht="18.75" customHeight="1" spans="1:10">
      <c r="A22" s="274" t="s">
        <v>266</v>
      </c>
      <c r="B22" s="21" t="s">
        <v>341</v>
      </c>
      <c r="C22" s="21" t="s">
        <v>326</v>
      </c>
      <c r="D22" s="21" t="s">
        <v>327</v>
      </c>
      <c r="E22" s="33" t="s">
        <v>348</v>
      </c>
      <c r="F22" s="21" t="s">
        <v>309</v>
      </c>
      <c r="G22" s="33" t="s">
        <v>338</v>
      </c>
      <c r="H22" s="21" t="s">
        <v>316</v>
      </c>
      <c r="I22" s="21" t="s">
        <v>322</v>
      </c>
      <c r="J22" s="33" t="s">
        <v>312</v>
      </c>
    </row>
    <row r="23" ht="18.75" customHeight="1" spans="1:10">
      <c r="A23" s="274" t="s">
        <v>283</v>
      </c>
      <c r="B23" s="21" t="s">
        <v>349</v>
      </c>
      <c r="C23" s="21" t="s">
        <v>306</v>
      </c>
      <c r="D23" s="21" t="s">
        <v>307</v>
      </c>
      <c r="E23" s="33" t="s">
        <v>350</v>
      </c>
      <c r="F23" s="21" t="s">
        <v>309</v>
      </c>
      <c r="G23" s="33" t="s">
        <v>351</v>
      </c>
      <c r="H23" s="21" t="s">
        <v>310</v>
      </c>
      <c r="I23" s="21" t="s">
        <v>311</v>
      </c>
      <c r="J23" s="33" t="s">
        <v>344</v>
      </c>
    </row>
    <row r="24" ht="18.75" customHeight="1" spans="1:10">
      <c r="A24" s="274" t="s">
        <v>283</v>
      </c>
      <c r="B24" s="21" t="s">
        <v>349</v>
      </c>
      <c r="C24" s="21" t="s">
        <v>306</v>
      </c>
      <c r="D24" s="21" t="s">
        <v>313</v>
      </c>
      <c r="E24" s="33" t="s">
        <v>345</v>
      </c>
      <c r="F24" s="21" t="s">
        <v>309</v>
      </c>
      <c r="G24" s="33" t="s">
        <v>338</v>
      </c>
      <c r="H24" s="21" t="s">
        <v>316</v>
      </c>
      <c r="I24" s="21" t="s">
        <v>322</v>
      </c>
      <c r="J24" s="33" t="s">
        <v>323</v>
      </c>
    </row>
    <row r="25" ht="18.75" customHeight="1" spans="1:10">
      <c r="A25" s="274" t="s">
        <v>283</v>
      </c>
      <c r="B25" s="21" t="s">
        <v>349</v>
      </c>
      <c r="C25" s="21" t="s">
        <v>306</v>
      </c>
      <c r="D25" s="21" t="s">
        <v>336</v>
      </c>
      <c r="E25" s="33" t="s">
        <v>346</v>
      </c>
      <c r="F25" s="21" t="s">
        <v>309</v>
      </c>
      <c r="G25" s="33" t="s">
        <v>338</v>
      </c>
      <c r="H25" s="21" t="s">
        <v>316</v>
      </c>
      <c r="I25" s="21" t="s">
        <v>311</v>
      </c>
      <c r="J25" s="33" t="s">
        <v>312</v>
      </c>
    </row>
    <row r="26" ht="18.75" customHeight="1" spans="1:10">
      <c r="A26" s="274" t="s">
        <v>283</v>
      </c>
      <c r="B26" s="21" t="s">
        <v>349</v>
      </c>
      <c r="C26" s="21" t="s">
        <v>317</v>
      </c>
      <c r="D26" s="21" t="s">
        <v>318</v>
      </c>
      <c r="E26" s="33" t="s">
        <v>352</v>
      </c>
      <c r="F26" s="21" t="s">
        <v>320</v>
      </c>
      <c r="G26" s="33" t="s">
        <v>352</v>
      </c>
      <c r="H26" s="21" t="s">
        <v>353</v>
      </c>
      <c r="I26" s="21" t="s">
        <v>322</v>
      </c>
      <c r="J26" s="33" t="s">
        <v>323</v>
      </c>
    </row>
    <row r="27" ht="18.75" customHeight="1" spans="1:10">
      <c r="A27" s="274" t="s">
        <v>283</v>
      </c>
      <c r="B27" s="21" t="s">
        <v>349</v>
      </c>
      <c r="C27" s="21" t="s">
        <v>326</v>
      </c>
      <c r="D27" s="21" t="s">
        <v>327</v>
      </c>
      <c r="E27" s="33" t="s">
        <v>348</v>
      </c>
      <c r="F27" s="21" t="s">
        <v>309</v>
      </c>
      <c r="G27" s="33" t="s">
        <v>338</v>
      </c>
      <c r="H27" s="21" t="s">
        <v>316</v>
      </c>
      <c r="I27" s="21" t="s">
        <v>322</v>
      </c>
      <c r="J27" s="33" t="s">
        <v>312</v>
      </c>
    </row>
    <row r="28" ht="18.75" customHeight="1" spans="1:10">
      <c r="A28" s="274" t="s">
        <v>281</v>
      </c>
      <c r="B28" s="21" t="s">
        <v>354</v>
      </c>
      <c r="C28" s="21" t="s">
        <v>306</v>
      </c>
      <c r="D28" s="21" t="s">
        <v>307</v>
      </c>
      <c r="E28" s="33" t="s">
        <v>355</v>
      </c>
      <c r="F28" s="21" t="s">
        <v>309</v>
      </c>
      <c r="G28" s="33" t="s">
        <v>356</v>
      </c>
      <c r="H28" s="21" t="s">
        <v>310</v>
      </c>
      <c r="I28" s="21" t="s">
        <v>311</v>
      </c>
      <c r="J28" s="33" t="s">
        <v>357</v>
      </c>
    </row>
    <row r="29" ht="18.75" customHeight="1" spans="1:10">
      <c r="A29" s="274" t="s">
        <v>281</v>
      </c>
      <c r="B29" s="21" t="s">
        <v>354</v>
      </c>
      <c r="C29" s="21" t="s">
        <v>306</v>
      </c>
      <c r="D29" s="21" t="s">
        <v>307</v>
      </c>
      <c r="E29" s="33" t="s">
        <v>358</v>
      </c>
      <c r="F29" s="21" t="s">
        <v>320</v>
      </c>
      <c r="G29" s="33" t="s">
        <v>359</v>
      </c>
      <c r="H29" s="21" t="s">
        <v>360</v>
      </c>
      <c r="I29" s="21" t="s">
        <v>311</v>
      </c>
      <c r="J29" s="33" t="s">
        <v>357</v>
      </c>
    </row>
    <row r="30" ht="18.75" customHeight="1" spans="1:10">
      <c r="A30" s="274" t="s">
        <v>281</v>
      </c>
      <c r="B30" s="21" t="s">
        <v>354</v>
      </c>
      <c r="C30" s="21" t="s">
        <v>306</v>
      </c>
      <c r="D30" s="21" t="s">
        <v>313</v>
      </c>
      <c r="E30" s="33" t="s">
        <v>361</v>
      </c>
      <c r="F30" s="21" t="s">
        <v>320</v>
      </c>
      <c r="G30" s="33" t="s">
        <v>335</v>
      </c>
      <c r="H30" s="21" t="s">
        <v>316</v>
      </c>
      <c r="I30" s="21" t="s">
        <v>311</v>
      </c>
      <c r="J30" s="33" t="s">
        <v>357</v>
      </c>
    </row>
    <row r="31" ht="18.75" customHeight="1" spans="1:10">
      <c r="A31" s="274" t="s">
        <v>281</v>
      </c>
      <c r="B31" s="21" t="s">
        <v>354</v>
      </c>
      <c r="C31" s="21" t="s">
        <v>306</v>
      </c>
      <c r="D31" s="21" t="s">
        <v>313</v>
      </c>
      <c r="E31" s="33" t="s">
        <v>362</v>
      </c>
      <c r="F31" s="21" t="s">
        <v>309</v>
      </c>
      <c r="G31" s="33" t="s">
        <v>335</v>
      </c>
      <c r="H31" s="21" t="s">
        <v>316</v>
      </c>
      <c r="I31" s="21" t="s">
        <v>311</v>
      </c>
      <c r="J31" s="33" t="s">
        <v>357</v>
      </c>
    </row>
    <row r="32" ht="18.75" customHeight="1" spans="1:10">
      <c r="A32" s="274" t="s">
        <v>281</v>
      </c>
      <c r="B32" s="21" t="s">
        <v>354</v>
      </c>
      <c r="C32" s="21" t="s">
        <v>306</v>
      </c>
      <c r="D32" s="21" t="s">
        <v>336</v>
      </c>
      <c r="E32" s="33" t="s">
        <v>363</v>
      </c>
      <c r="F32" s="21" t="s">
        <v>309</v>
      </c>
      <c r="G32" s="33" t="s">
        <v>364</v>
      </c>
      <c r="H32" s="21" t="s">
        <v>316</v>
      </c>
      <c r="I32" s="21" t="s">
        <v>311</v>
      </c>
      <c r="J32" s="33" t="s">
        <v>357</v>
      </c>
    </row>
    <row r="33" ht="18.75" customHeight="1" spans="1:10">
      <c r="A33" s="274" t="s">
        <v>281</v>
      </c>
      <c r="B33" s="21" t="s">
        <v>354</v>
      </c>
      <c r="C33" s="21" t="s">
        <v>317</v>
      </c>
      <c r="D33" s="21" t="s">
        <v>318</v>
      </c>
      <c r="E33" s="33" t="s">
        <v>365</v>
      </c>
      <c r="F33" s="21" t="s">
        <v>320</v>
      </c>
      <c r="G33" s="33" t="s">
        <v>366</v>
      </c>
      <c r="H33" s="21" t="s">
        <v>366</v>
      </c>
      <c r="I33" s="21" t="s">
        <v>311</v>
      </c>
      <c r="J33" s="33" t="s">
        <v>357</v>
      </c>
    </row>
    <row r="34" ht="18.75" customHeight="1" spans="1:10">
      <c r="A34" s="274" t="s">
        <v>281</v>
      </c>
      <c r="B34" s="21" t="s">
        <v>354</v>
      </c>
      <c r="C34" s="21" t="s">
        <v>317</v>
      </c>
      <c r="D34" s="21"/>
      <c r="E34" s="33" t="s">
        <v>367</v>
      </c>
      <c r="F34" s="21" t="s">
        <v>309</v>
      </c>
      <c r="G34" s="33" t="s">
        <v>338</v>
      </c>
      <c r="H34" s="21" t="s">
        <v>316</v>
      </c>
      <c r="I34" s="21" t="s">
        <v>311</v>
      </c>
      <c r="J34" s="33" t="s">
        <v>357</v>
      </c>
    </row>
    <row r="35" ht="18.75" customHeight="1" spans="1:10">
      <c r="A35" s="274" t="s">
        <v>281</v>
      </c>
      <c r="B35" s="21" t="s">
        <v>354</v>
      </c>
      <c r="C35" s="21" t="s">
        <v>326</v>
      </c>
      <c r="D35" s="21" t="s">
        <v>327</v>
      </c>
      <c r="E35" s="33" t="s">
        <v>348</v>
      </c>
      <c r="F35" s="21" t="s">
        <v>309</v>
      </c>
      <c r="G35" s="33" t="s">
        <v>338</v>
      </c>
      <c r="H35" s="21" t="s">
        <v>316</v>
      </c>
      <c r="I35" s="21" t="s">
        <v>311</v>
      </c>
      <c r="J35" s="33" t="s">
        <v>357</v>
      </c>
    </row>
    <row r="36" ht="18.75" customHeight="1" spans="1:10">
      <c r="A36" s="274" t="s">
        <v>281</v>
      </c>
      <c r="B36" s="21" t="s">
        <v>354</v>
      </c>
      <c r="C36" s="21" t="s">
        <v>326</v>
      </c>
      <c r="D36" s="21"/>
      <c r="E36" s="33" t="s">
        <v>340</v>
      </c>
      <c r="F36" s="21" t="s">
        <v>309</v>
      </c>
      <c r="G36" s="33" t="s">
        <v>338</v>
      </c>
      <c r="H36" s="21" t="s">
        <v>316</v>
      </c>
      <c r="I36" s="21" t="s">
        <v>311</v>
      </c>
      <c r="J36" s="33" t="s">
        <v>357</v>
      </c>
    </row>
    <row r="37" ht="18.75" customHeight="1" spans="1:10">
      <c r="A37" s="274" t="s">
        <v>277</v>
      </c>
      <c r="B37" s="21" t="s">
        <v>368</v>
      </c>
      <c r="C37" s="21" t="s">
        <v>306</v>
      </c>
      <c r="D37" s="21" t="s">
        <v>307</v>
      </c>
      <c r="E37" s="33" t="s">
        <v>369</v>
      </c>
      <c r="F37" s="21" t="s">
        <v>370</v>
      </c>
      <c r="G37" s="33" t="s">
        <v>371</v>
      </c>
      <c r="H37" s="21" t="s">
        <v>310</v>
      </c>
      <c r="I37" s="21" t="s">
        <v>311</v>
      </c>
      <c r="J37" s="33" t="s">
        <v>344</v>
      </c>
    </row>
    <row r="38" ht="18.75" customHeight="1" spans="1:10">
      <c r="A38" s="274" t="s">
        <v>277</v>
      </c>
      <c r="B38" s="21" t="s">
        <v>368</v>
      </c>
      <c r="C38" s="21" t="s">
        <v>306</v>
      </c>
      <c r="D38" s="21" t="s">
        <v>313</v>
      </c>
      <c r="E38" s="33" t="s">
        <v>345</v>
      </c>
      <c r="F38" s="21" t="s">
        <v>309</v>
      </c>
      <c r="G38" s="33" t="s">
        <v>338</v>
      </c>
      <c r="H38" s="21" t="s">
        <v>316</v>
      </c>
      <c r="I38" s="21" t="s">
        <v>322</v>
      </c>
      <c r="J38" s="33" t="s">
        <v>312</v>
      </c>
    </row>
    <row r="39" ht="18.75" customHeight="1" spans="1:10">
      <c r="A39" s="274" t="s">
        <v>277</v>
      </c>
      <c r="B39" s="21" t="s">
        <v>368</v>
      </c>
      <c r="C39" s="21" t="s">
        <v>306</v>
      </c>
      <c r="D39" s="21" t="s">
        <v>336</v>
      </c>
      <c r="E39" s="33" t="s">
        <v>346</v>
      </c>
      <c r="F39" s="21" t="s">
        <v>309</v>
      </c>
      <c r="G39" s="33" t="s">
        <v>315</v>
      </c>
      <c r="H39" s="21" t="s">
        <v>316</v>
      </c>
      <c r="I39" s="21" t="s">
        <v>322</v>
      </c>
      <c r="J39" s="33" t="s">
        <v>312</v>
      </c>
    </row>
    <row r="40" ht="18.75" customHeight="1" spans="1:10">
      <c r="A40" s="274" t="s">
        <v>277</v>
      </c>
      <c r="B40" s="21" t="s">
        <v>368</v>
      </c>
      <c r="C40" s="21" t="s">
        <v>306</v>
      </c>
      <c r="D40" s="21" t="s">
        <v>372</v>
      </c>
      <c r="E40" s="33" t="s">
        <v>373</v>
      </c>
      <c r="F40" s="21" t="s">
        <v>309</v>
      </c>
      <c r="G40" s="33" t="s">
        <v>374</v>
      </c>
      <c r="H40" s="21" t="s">
        <v>375</v>
      </c>
      <c r="I40" s="21" t="s">
        <v>311</v>
      </c>
      <c r="J40" s="33" t="s">
        <v>312</v>
      </c>
    </row>
    <row r="41" ht="18.75" customHeight="1" spans="1:10">
      <c r="A41" s="274" t="s">
        <v>277</v>
      </c>
      <c r="B41" s="21" t="s">
        <v>368</v>
      </c>
      <c r="C41" s="21" t="s">
        <v>317</v>
      </c>
      <c r="D41" s="21" t="s">
        <v>324</v>
      </c>
      <c r="E41" s="33" t="s">
        <v>376</v>
      </c>
      <c r="F41" s="21" t="s">
        <v>320</v>
      </c>
      <c r="G41" s="33" t="s">
        <v>321</v>
      </c>
      <c r="H41" s="21"/>
      <c r="I41" s="21" t="s">
        <v>322</v>
      </c>
      <c r="J41" s="33" t="s">
        <v>343</v>
      </c>
    </row>
    <row r="42" ht="18.75" customHeight="1" spans="1:10">
      <c r="A42" s="274" t="s">
        <v>277</v>
      </c>
      <c r="B42" s="21" t="s">
        <v>368</v>
      </c>
      <c r="C42" s="21" t="s">
        <v>326</v>
      </c>
      <c r="D42" s="21" t="s">
        <v>327</v>
      </c>
      <c r="E42" s="33" t="s">
        <v>348</v>
      </c>
      <c r="F42" s="21" t="s">
        <v>309</v>
      </c>
      <c r="G42" s="33" t="s">
        <v>338</v>
      </c>
      <c r="H42" s="21" t="s">
        <v>316</v>
      </c>
      <c r="I42" s="21" t="s">
        <v>322</v>
      </c>
      <c r="J42" s="33" t="s">
        <v>153</v>
      </c>
    </row>
    <row r="43" ht="18.75" customHeight="1" spans="1:10">
      <c r="A43" s="274" t="s">
        <v>277</v>
      </c>
      <c r="B43" s="21" t="s">
        <v>368</v>
      </c>
      <c r="C43" s="21" t="s">
        <v>326</v>
      </c>
      <c r="D43" s="21" t="s">
        <v>327</v>
      </c>
      <c r="E43" s="33" t="s">
        <v>340</v>
      </c>
      <c r="F43" s="21" t="s">
        <v>309</v>
      </c>
      <c r="G43" s="33" t="s">
        <v>338</v>
      </c>
      <c r="H43" s="21" t="s">
        <v>316</v>
      </c>
      <c r="I43" s="21" t="s">
        <v>322</v>
      </c>
      <c r="J43" s="33" t="s">
        <v>153</v>
      </c>
    </row>
    <row r="44" ht="18.75" customHeight="1" spans="1:10">
      <c r="A44" s="274" t="s">
        <v>292</v>
      </c>
      <c r="B44" s="21" t="s">
        <v>377</v>
      </c>
      <c r="C44" s="21" t="s">
        <v>306</v>
      </c>
      <c r="D44" s="21" t="s">
        <v>307</v>
      </c>
      <c r="E44" s="33" t="s">
        <v>378</v>
      </c>
      <c r="F44" s="21" t="s">
        <v>320</v>
      </c>
      <c r="G44" s="33" t="s">
        <v>379</v>
      </c>
      <c r="H44" s="21" t="s">
        <v>310</v>
      </c>
      <c r="I44" s="21" t="s">
        <v>311</v>
      </c>
      <c r="J44" s="33" t="s">
        <v>380</v>
      </c>
    </row>
    <row r="45" ht="18.75" customHeight="1" spans="1:10">
      <c r="A45" s="274" t="s">
        <v>292</v>
      </c>
      <c r="B45" s="21" t="s">
        <v>377</v>
      </c>
      <c r="C45" s="21" t="s">
        <v>306</v>
      </c>
      <c r="D45" s="21" t="s">
        <v>313</v>
      </c>
      <c r="E45" s="33" t="s">
        <v>381</v>
      </c>
      <c r="F45" s="21" t="s">
        <v>320</v>
      </c>
      <c r="G45" s="33" t="s">
        <v>382</v>
      </c>
      <c r="H45" s="21" t="s">
        <v>383</v>
      </c>
      <c r="I45" s="21" t="s">
        <v>311</v>
      </c>
      <c r="J45" s="33" t="s">
        <v>381</v>
      </c>
    </row>
    <row r="46" ht="18.75" customHeight="1" spans="1:10">
      <c r="A46" s="274" t="s">
        <v>292</v>
      </c>
      <c r="B46" s="21" t="s">
        <v>377</v>
      </c>
      <c r="C46" s="21" t="s">
        <v>306</v>
      </c>
      <c r="D46" s="21" t="s">
        <v>336</v>
      </c>
      <c r="E46" s="33" t="s">
        <v>384</v>
      </c>
      <c r="F46" s="21" t="s">
        <v>320</v>
      </c>
      <c r="G46" s="33" t="s">
        <v>151</v>
      </c>
      <c r="H46" s="21" t="s">
        <v>385</v>
      </c>
      <c r="I46" s="21" t="s">
        <v>311</v>
      </c>
      <c r="J46" s="33" t="s">
        <v>386</v>
      </c>
    </row>
    <row r="47" ht="18.75" customHeight="1" spans="1:10">
      <c r="A47" s="274" t="s">
        <v>292</v>
      </c>
      <c r="B47" s="21" t="s">
        <v>377</v>
      </c>
      <c r="C47" s="21" t="s">
        <v>317</v>
      </c>
      <c r="D47" s="21" t="s">
        <v>324</v>
      </c>
      <c r="E47" s="33" t="s">
        <v>387</v>
      </c>
      <c r="F47" s="21" t="s">
        <v>309</v>
      </c>
      <c r="G47" s="33" t="s">
        <v>364</v>
      </c>
      <c r="H47" s="21" t="s">
        <v>316</v>
      </c>
      <c r="I47" s="21" t="s">
        <v>322</v>
      </c>
      <c r="J47" s="33" t="s">
        <v>387</v>
      </c>
    </row>
    <row r="48" ht="18.75" customHeight="1" spans="1:10">
      <c r="A48" s="274" t="s">
        <v>292</v>
      </c>
      <c r="B48" s="21" t="s">
        <v>377</v>
      </c>
      <c r="C48" s="21" t="s">
        <v>326</v>
      </c>
      <c r="D48" s="21" t="s">
        <v>327</v>
      </c>
      <c r="E48" s="33" t="s">
        <v>388</v>
      </c>
      <c r="F48" s="21" t="s">
        <v>309</v>
      </c>
      <c r="G48" s="33" t="s">
        <v>389</v>
      </c>
      <c r="H48" s="21" t="s">
        <v>316</v>
      </c>
      <c r="I48" s="21" t="s">
        <v>322</v>
      </c>
      <c r="J48" s="33" t="s">
        <v>390</v>
      </c>
    </row>
  </sheetData>
  <mergeCells count="16">
    <mergeCell ref="A2:J2"/>
    <mergeCell ref="A3:H3"/>
    <mergeCell ref="A7:A11"/>
    <mergeCell ref="A12:A17"/>
    <mergeCell ref="A18:A22"/>
    <mergeCell ref="A23:A27"/>
    <mergeCell ref="A28:A36"/>
    <mergeCell ref="A37:A43"/>
    <mergeCell ref="A44:A48"/>
    <mergeCell ref="B7:B11"/>
    <mergeCell ref="B12:B17"/>
    <mergeCell ref="B18:B22"/>
    <mergeCell ref="B23:B27"/>
    <mergeCell ref="B28:B36"/>
    <mergeCell ref="B37:B43"/>
    <mergeCell ref="B44:B4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E20" sqref="E2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391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392</v>
      </c>
      <c r="C2" s="102"/>
      <c r="D2" s="103"/>
      <c r="E2" s="103"/>
      <c r="F2" s="103"/>
    </row>
    <row r="3" ht="18.75" customHeight="1" spans="1:6">
      <c r="A3" s="7" t="str">
        <f>"单位名称："&amp;"耿马傣族佤族自治县第一中学"</f>
        <v>单位名称：耿马傣族佤族自治县第一中学</v>
      </c>
      <c r="B3" s="7" t="s">
        <v>393</v>
      </c>
      <c r="C3" s="97"/>
      <c r="D3" s="99"/>
      <c r="E3" s="99"/>
      <c r="F3" s="38" t="s">
        <v>1</v>
      </c>
    </row>
    <row r="4" ht="18.75" customHeight="1" spans="1:6">
      <c r="A4" s="104" t="s">
        <v>181</v>
      </c>
      <c r="B4" s="105" t="s">
        <v>72</v>
      </c>
      <c r="C4" s="106" t="s">
        <v>73</v>
      </c>
      <c r="D4" s="13" t="s">
        <v>394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151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109</v>
      </c>
      <c r="B9" s="112" t="s">
        <v>109</v>
      </c>
      <c r="C9" s="113" t="s">
        <v>109</v>
      </c>
      <c r="D9" s="23"/>
      <c r="E9" s="23"/>
      <c r="F9" s="23"/>
    </row>
    <row r="10" customHeight="1" spans="1:1">
      <c r="A10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6" sqref="C16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396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"单位名称："&amp;"耿马傣族佤族自治县第一中学"</f>
        <v>单位名称：耿马傣族佤族自治县第一中学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172</v>
      </c>
    </row>
    <row r="4" ht="18.75" customHeight="1" spans="1:17">
      <c r="A4" s="11" t="s">
        <v>397</v>
      </c>
      <c r="B4" s="71" t="s">
        <v>398</v>
      </c>
      <c r="C4" s="71" t="s">
        <v>399</v>
      </c>
      <c r="D4" s="71" t="s">
        <v>400</v>
      </c>
      <c r="E4" s="71" t="s">
        <v>401</v>
      </c>
      <c r="F4" s="71" t="s">
        <v>402</v>
      </c>
      <c r="G4" s="43" t="s">
        <v>188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403</v>
      </c>
      <c r="J5" s="74" t="s">
        <v>404</v>
      </c>
      <c r="K5" s="75" t="s">
        <v>405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196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406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0" sqref="C20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407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"单位名称："&amp;"耿马傣族佤族自治县第一中学"</f>
        <v>单位名称：耿马傣族佤族自治县第一中学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172</v>
      </c>
    </row>
    <row r="4" ht="18.75" customHeight="1" spans="1:14">
      <c r="A4" s="11" t="s">
        <v>397</v>
      </c>
      <c r="B4" s="71" t="s">
        <v>408</v>
      </c>
      <c r="C4" s="72" t="s">
        <v>409</v>
      </c>
      <c r="D4" s="43" t="s">
        <v>188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403</v>
      </c>
      <c r="G5" s="74" t="s">
        <v>404</v>
      </c>
      <c r="H5" s="75" t="s">
        <v>405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196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410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D18" sqref="D18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411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"单位名称："&amp;"耿马傣族佤族自治县第一中学"</f>
        <v>单位名称：耿马傣族佤族自治县第一中学</v>
      </c>
      <c r="B3" s="59"/>
      <c r="C3" s="59"/>
      <c r="D3" s="60"/>
      <c r="E3" s="61"/>
      <c r="G3" s="62"/>
      <c r="H3" s="62"/>
      <c r="I3" s="37" t="s">
        <v>172</v>
      </c>
    </row>
    <row r="4" ht="18.75" customHeight="1" spans="1:9">
      <c r="A4" s="30" t="s">
        <v>412</v>
      </c>
      <c r="B4" s="12" t="s">
        <v>188</v>
      </c>
      <c r="C4" s="13"/>
      <c r="D4" s="13"/>
      <c r="E4" s="12" t="s">
        <v>413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414</v>
      </c>
      <c r="E5" s="65" t="s">
        <v>415</v>
      </c>
      <c r="F5" s="65" t="s">
        <v>415</v>
      </c>
      <c r="G5" s="65" t="s">
        <v>415</v>
      </c>
      <c r="H5" s="65" t="s">
        <v>415</v>
      </c>
      <c r="I5" s="65" t="s">
        <v>415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416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E32" sqref="E32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ht="15" customHeight="1" spans="10:10">
      <c r="J1" s="37" t="s">
        <v>417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"单位名称："&amp;"耿马傣族佤族自治县第一中学"</f>
        <v>单位名称：耿马傣族佤族自治县第一中学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295</v>
      </c>
      <c r="B4" s="45" t="s">
        <v>296</v>
      </c>
      <c r="C4" s="45" t="s">
        <v>297</v>
      </c>
      <c r="D4" s="45" t="s">
        <v>298</v>
      </c>
      <c r="E4" s="45" t="s">
        <v>299</v>
      </c>
      <c r="F4" s="52" t="s">
        <v>300</v>
      </c>
      <c r="G4" s="45" t="s">
        <v>301</v>
      </c>
      <c r="H4" s="52" t="s">
        <v>302</v>
      </c>
      <c r="I4" s="52" t="s">
        <v>303</v>
      </c>
      <c r="J4" s="45" t="s">
        <v>304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416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4" sqref="C14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418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"单位名称："&amp;"耿马傣族佤族自治县第一中学"</f>
        <v>单位名称：耿马傣族佤族自治县第一中学</v>
      </c>
      <c r="B3" s="8"/>
      <c r="C3" s="3"/>
      <c r="H3" s="41" t="s">
        <v>172</v>
      </c>
    </row>
    <row r="4" ht="18.75" customHeight="1" spans="1:8">
      <c r="A4" s="11" t="s">
        <v>181</v>
      </c>
      <c r="B4" s="11" t="s">
        <v>419</v>
      </c>
      <c r="C4" s="11" t="s">
        <v>420</v>
      </c>
      <c r="D4" s="11" t="s">
        <v>421</v>
      </c>
      <c r="E4" s="11" t="s">
        <v>422</v>
      </c>
      <c r="F4" s="42" t="s">
        <v>423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401</v>
      </c>
      <c r="G5" s="45" t="s">
        <v>424</v>
      </c>
      <c r="H5" s="45" t="s">
        <v>425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426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16" sqref="E16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427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"单位名称："&amp;"耿马傣族佤族自治县第一中学"</f>
        <v>单位名称：耿马傣族佤族自治县第一中学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260</v>
      </c>
      <c r="B4" s="10" t="s">
        <v>183</v>
      </c>
      <c r="C4" s="10" t="s">
        <v>261</v>
      </c>
      <c r="D4" s="11" t="s">
        <v>184</v>
      </c>
      <c r="E4" s="11" t="s">
        <v>185</v>
      </c>
      <c r="F4" s="11" t="s">
        <v>262</v>
      </c>
      <c r="G4" s="11" t="s">
        <v>263</v>
      </c>
      <c r="H4" s="30" t="s">
        <v>55</v>
      </c>
      <c r="I4" s="12" t="s">
        <v>428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429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21" sqref="D21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"单位名称："&amp;"耿马傣族佤族自治县第一中学"</f>
        <v>单位名称：耿马傣族佤族自治县第一中学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261</v>
      </c>
      <c r="B4" s="10" t="s">
        <v>260</v>
      </c>
      <c r="C4" s="10" t="s">
        <v>183</v>
      </c>
      <c r="D4" s="11" t="s">
        <v>431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3115794.38</v>
      </c>
      <c r="F8" s="23"/>
      <c r="G8" s="23"/>
    </row>
    <row r="9" ht="18.75" customHeight="1" spans="1:7">
      <c r="A9" s="21"/>
      <c r="B9" s="21" t="s">
        <v>432</v>
      </c>
      <c r="C9" s="21" t="s">
        <v>285</v>
      </c>
      <c r="D9" s="21" t="s">
        <v>433</v>
      </c>
      <c r="E9" s="23">
        <v>157170.38</v>
      </c>
      <c r="F9" s="23"/>
      <c r="G9" s="23"/>
    </row>
    <row r="10" ht="18.75" customHeight="1" spans="1:7">
      <c r="A10" s="24"/>
      <c r="B10" s="21" t="s">
        <v>434</v>
      </c>
      <c r="C10" s="21" t="s">
        <v>266</v>
      </c>
      <c r="D10" s="21" t="s">
        <v>433</v>
      </c>
      <c r="E10" s="23">
        <v>1818000</v>
      </c>
      <c r="F10" s="23"/>
      <c r="G10" s="23"/>
    </row>
    <row r="11" ht="18.75" customHeight="1" spans="1:7">
      <c r="A11" s="24"/>
      <c r="B11" s="21" t="s">
        <v>434</v>
      </c>
      <c r="C11" s="21" t="s">
        <v>283</v>
      </c>
      <c r="D11" s="21" t="s">
        <v>433</v>
      </c>
      <c r="E11" s="23">
        <v>1140624</v>
      </c>
      <c r="F11" s="23"/>
      <c r="G11" s="23"/>
    </row>
    <row r="12" ht="18.75" customHeight="1" spans="1:7">
      <c r="A12" s="25" t="s">
        <v>55</v>
      </c>
      <c r="B12" s="26" t="s">
        <v>435</v>
      </c>
      <c r="C12" s="26"/>
      <c r="D12" s="27"/>
      <c r="E12" s="23">
        <v>3115794.38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2025-02-08T01:25:00Z</dcterms:created>
  <dcterms:modified xsi:type="dcterms:W3CDTF">2025-02-18T08:22:10Z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3CD2A895625342B9AC53434C301375A9_12</vt:lpwstr>
  </property>
  <property fmtid="{D5CDD505-2E9C-101B-9397-08002B2CF9AE}" pid="3" name="KSOProductBuildVer">
    <vt:lpwstr>2052-12.1.0.19770</vt:lpwstr>
  </property>
</Properties>
</file>