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<sst xmlns="http://schemas.openxmlformats.org/spreadsheetml/2006/main" count="1086" uniqueCount="430">
  <si>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</si>
  <si>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</si>
  <si>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</si>
  <si>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</si>
  <si>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</si>
  <si>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</si>
  <si>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</si>
  <si>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</si>
  <si>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</si>
  <si>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</si>
  <si>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</si>
  <si>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</si>
  <si>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</si>
  <si>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</si>
  <si>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</si>
  <si>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</si>
  <si>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</si>
  <si>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</si>
  <si>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</si>
  <si>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</si>
  <si>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</si>
  <si>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</si>
  <si>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</si>
  <si>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</si>
  <si>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</si>
  <si>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</si>
  <si>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</si>
  <si>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</si>
  <si>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</si>
  <si>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</si>
  <si>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</si>
  <si>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</si>
  <si>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</si>
  <si>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</si>
  <si>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</si>
  <si>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</si>
  <si>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</si>
  <si>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</si>
  <si>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</si>
  <si>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</si>
  <si>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</si>
  <si>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</si>
  <si>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</si>
  <si>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</si>
  <si>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</si>
  <si>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</si>
  <si>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</si>
  <si>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</si>
  <si>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</si>
  <si>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</si>
  <si>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</si>
  <si>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</si>
  <si>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</si>
  <si>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</si>
  <si>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</si>
  <si>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</si>
  <si>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</si>
  <si>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</si>
  <si>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</si>
  <si>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</si>
  <si>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</si>
  <si>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</si>
  <si>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</si>
  <si>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</si>
  <si>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</si>
  <si>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</si>
  <si>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</si>
  <si>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</si>
  <si>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</si>
  <si>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108</t>
  </si>
  <si>
    <t>耿马傣族佤族自治县民族宗教事务局</t>
  </si>
  <si>
    <t>108001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</si>
  <si>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</si>
  <si>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</si>
  <si>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</si>
  <si>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</si>
  <si>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</si>
  <si>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</si>
  <si>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</si>
  <si>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</si>
  <si>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</si>
  <si>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</si>
  <si>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</si>
  <si>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</si>
  <si>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</si>
  <si>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</si>
  <si>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20123</t>
  </si>
  <si>
    <t>2012301</t>
  </si>
  <si>
    <t>2012302</t>
  </si>
  <si>
    <t>2012399</t>
  </si>
  <si>
    <t>208</t>
  </si>
  <si>
    <t>社会保障和就业支出</t>
  </si>
  <si>
    <t>20805</t>
  </si>
  <si>
    <t>2080501</t>
  </si>
  <si>
    <t>2080505</t>
  </si>
  <si>
    <t>210</t>
  </si>
  <si>
    <t>卫生健康支出</t>
  </si>
  <si>
    <t>21011</t>
  </si>
  <si>
    <t>2101101</t>
  </si>
  <si>
    <t>2101102</t>
  </si>
  <si>
    <t>2101199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</si>
  <si>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</si>
  <si>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</si>
  <si>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</si>
  <si>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</si>
  <si>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</si>
  <si>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</si>
  <si>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</si>
  <si>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</si>
  <si>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</si>
  <si>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</si>
  <si>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</si>
  <si>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</si>
  <si>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</si>
  <si>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</si>
  <si>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</si>
  <si>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</si>
  <si>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</si>
  <si>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</si>
  <si>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</si>
  <si>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</si>
  <si>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</si>
  <si>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</si>
  <si>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</si>
  <si>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</si>
  <si>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</si>
  <si>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</si>
  <si>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</si>
  <si>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</si>
  <si>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</si>
  <si>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</si>
  <si>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</si>
  <si>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</si>
  <si>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</si>
  <si>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</si>
  <si>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</si>
  <si>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</si>
  <si>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</si>
  <si>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</si>
  <si>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</si>
  <si>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</si>
  <si>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</si>
  <si>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</si>
  <si>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</si>
  <si>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</si>
  <si>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</si>
  <si>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</si>
  <si>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</si>
  <si>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</si>
  <si>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</si>
  <si>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</si>
  <si>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</si>
  <si>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民族事务</t>
  </si>
  <si>
    <t>行政运行</t>
  </si>
  <si>
    <t>一般行政管理事务</t>
  </si>
  <si>
    <t>其他民族事务支出</t>
  </si>
  <si>
    <t>行政事业单位养老支出</t>
  </si>
  <si>
    <t>行政单位离退休</t>
  </si>
  <si>
    <t>机关事业单位基本养老保险缴费支出</t>
  </si>
  <si>
    <t>行政事业单位医疗</t>
  </si>
  <si>
    <t>行政单位医疗</t>
  </si>
  <si>
    <t>事业单位医疗</t>
  </si>
  <si>
    <t>其他行政事业单位医疗支出</t>
  </si>
  <si>
    <t>住房改革支出</t>
  </si>
  <si>
    <t>住房公积金</t>
  </si>
  <si>
    <t>预算03表</t>
  </si>
  <si>
    <t>2025年一般公共预算“三公”经费支出预算表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</si>
  <si>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</si>
  <si>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</si>
  <si>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</si>
  <si>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</si>
  <si>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</si>
  <si>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</si>
  <si>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</si>
  <si>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</si>
  <si>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</si>
  <si>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</si>
  <si>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</si>
  <si>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</si>
  <si>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</si>
  <si>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</si>
  <si>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</si>
  <si>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</si>
  <si>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</si>
  <si>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</si>
  <si>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</si>
  <si>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</si>
  <si>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</si>
  <si>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</si>
  <si>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</si>
  <si>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</si>
  <si>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</si>
  <si>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</si>
  <si>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</si>
  <si>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</si>
  <si>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</si>
  <si>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</si>
  <si>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530926210000000002853</t>
  </si>
  <si>
    <t>行政人员工资支出</t>
  </si>
  <si>
    <t>30101</t>
  </si>
  <si>
    <t>基本工资</t>
  </si>
  <si>
    <t>530926210000000002854</t>
  </si>
  <si>
    <t>事业人员工资支出</t>
  </si>
  <si>
    <t>30102</t>
  </si>
  <si>
    <t>津贴补贴</t>
  </si>
  <si>
    <t>30103</t>
  </si>
  <si>
    <t>奖金</t>
  </si>
  <si>
    <t>530926231100001413606</t>
  </si>
  <si>
    <t>行政人员绩效考核奖励（2017年提高部分）</t>
  </si>
  <si>
    <t>530926231100001413837</t>
  </si>
  <si>
    <t>奖励性绩效工资</t>
  </si>
  <si>
    <t>30107</t>
  </si>
  <si>
    <t>绩效工资</t>
  </si>
  <si>
    <t>530926231100001413629</t>
  </si>
  <si>
    <t>事业人员绩效工资（2017年提高部分）</t>
  </si>
  <si>
    <t>530926231100001413616</t>
  </si>
  <si>
    <t>基础性绩效工资</t>
  </si>
  <si>
    <t>530926210000000002855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</si>
  <si>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</si>
  <si>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</si>
  <si>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</si>
  <si>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</si>
  <si>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</si>
  <si>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</si>
  <si>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</si>
  <si>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</si>
  <si>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</si>
  <si>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</si>
  <si>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</si>
  <si>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</si>
  <si>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</si>
  <si>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</si>
  <si>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</si>
  <si>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530926210000000002961</t>
  </si>
  <si>
    <t>30113</t>
  </si>
  <si>
    <t>530926210000000002969</t>
  </si>
  <si>
    <t>一般公用经费</t>
  </si>
  <si>
    <t>30211</t>
  </si>
  <si>
    <t>差旅费</t>
  </si>
  <si>
    <t>530926241100002364194</t>
  </si>
  <si>
    <t>公务接待费（公用经费）</t>
  </si>
  <si>
    <t>30217</t>
  </si>
  <si>
    <t>30201</t>
  </si>
  <si>
    <t>办公费</t>
  </si>
  <si>
    <t>530926210000000002968</t>
  </si>
  <si>
    <t>工会经费</t>
  </si>
  <si>
    <t>30228</t>
  </si>
  <si>
    <t>530926210000000002964</t>
  </si>
  <si>
    <t>公务用车运行维护费</t>
  </si>
  <si>
    <t>30231</t>
  </si>
  <si>
    <t>530926210000000002966</t>
  </si>
  <si>
    <t>行政人员公务交通补贴</t>
  </si>
  <si>
    <t>30239</t>
  </si>
  <si>
    <t>其他交通费用</t>
  </si>
  <si>
    <t>530926251100003825485</t>
  </si>
  <si>
    <t>残疾人就业保障金</t>
  </si>
  <si>
    <t>30299</t>
  </si>
  <si>
    <t>其他商品和服务支出</t>
  </si>
  <si>
    <t>530926210000000002962</t>
  </si>
  <si>
    <t>离退休费</t>
  </si>
  <si>
    <t>30302</t>
  </si>
  <si>
    <t>退休费</t>
  </si>
  <si>
    <t>530926231100001413632</t>
  </si>
  <si>
    <t>公益性岗位住房公积金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</si>
  <si>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</si>
  <si>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</si>
  <si>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</si>
  <si>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</si>
  <si>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</si>
  <si>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</si>
  <si>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</si>
  <si>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</si>
  <si>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</si>
  <si>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</si>
  <si>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</si>
  <si>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</si>
  <si>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</si>
  <si>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530926251100004070375</t>
  </si>
  <si>
    <t>民族博物馆日常维护工作经费</t>
  </si>
  <si>
    <t>事业发展类</t>
  </si>
  <si>
    <t>530926251100003848418</t>
  </si>
  <si>
    <t>民族团结进步示范县创建工作经费</t>
  </si>
  <si>
    <t>530926251100003824676</t>
  </si>
  <si>
    <t>30202</t>
  </si>
  <si>
    <t>印刷费</t>
  </si>
  <si>
    <t>30227</t>
  </si>
  <si>
    <t>委托业务费</t>
  </si>
  <si>
    <t>民族宗教工作经费</t>
  </si>
  <si>
    <t>530926241100002385161</t>
  </si>
  <si>
    <t>现代化边境幸福村办工作经费</t>
  </si>
  <si>
    <t>530926241100003267010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</si>
  <si>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</si>
  <si>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</si>
  <si>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</si>
  <si>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</si>
  <si>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</si>
  <si>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</si>
  <si>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</si>
  <si>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</si>
  <si>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</si>
  <si>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</si>
  <si>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</si>
  <si>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2025年春节慰问单位退休职工共10人</t>
  </si>
  <si>
    <t>产出指标</t>
  </si>
  <si>
    <t>数量指标</t>
  </si>
  <si>
    <t>获补对象数</t>
  </si>
  <si>
    <t>=</t>
  </si>
  <si>
    <t>10</t>
  </si>
  <si>
    <t>人(人次、家)</t>
  </si>
  <si>
    <t>定量指标</t>
  </si>
  <si>
    <t>反映获补助人员、企业的数量情况，也适用补贴、资助等形式的补助。</t>
  </si>
  <si>
    <t>质量指标</t>
  </si>
  <si>
    <t>兑现准确率</t>
  </si>
  <si>
    <t>100</t>
  </si>
  <si>
    <t>%</t>
  </si>
  <si>
    <t>反映补助准确发放的情况。
补助兑现准确率=补助兑付额/应付额*100%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</si>
  <si>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</si>
  <si>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</si>
  <si>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</si>
  <si>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</si>
  <si>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</si>
  <si>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</si>
  <si>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&gt;=</t>
  </si>
  <si>
    <t>96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</si>
  <si>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</si>
  <si>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</si>
  <si>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</si>
  <si>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</si>
  <si>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</si>
  <si>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通过项目的实施，可保障现代化边境幸福村办开展工作调研、衔接资金的项目宣传、督查等工作的正常运转。</t>
  </si>
  <si>
    <t>开展检查（核查）次数</t>
  </si>
  <si>
    <t>次</t>
  </si>
  <si>
    <t>反映检查核查的次数情况。</t>
  </si>
  <si>
    <t>检查（核查）覆盖率</t>
  </si>
  <si>
    <t>反映检查（核查）工作覆盖面情况。
检查（核查）覆盖率=实际完成检查（核查）覆盖面/检查（核查）计划覆盖面*100%</t>
  </si>
  <si>
    <t>检查（核查）结果公开率</t>
  </si>
  <si>
    <t>反映相关检查核查结果依法公开情况。
检查结果公开率</t>
  </si>
  <si>
    <t>可持续影响</t>
  </si>
  <si>
    <t>问题整改落实率</t>
  </si>
  <si>
    <t>98</t>
  </si>
  <si>
    <t>反映检查核查发现问题的整改落实情况。
问题整改落实率=（实际整改问题数/现场检查发现问题数）*100%</t>
  </si>
  <si>
    <t>检查（核查）人员被投诉次数</t>
  </si>
  <si>
    <t>&lt;=</t>
  </si>
  <si>
    <t>0</t>
  </si>
  <si>
    <t>反映服务对象对检查核查工作的整体满意情况。</t>
  </si>
  <si>
    <t>通过实地调研，收集整理示范县材料，并拍摄宣传耿马示范县的示范点建设的亮点，积极争取再创五年全国示范县的称号。</t>
  </si>
  <si>
    <t>宣传活动举办次数</t>
  </si>
  <si>
    <t>反映组织宣传活动次数的情况。</t>
  </si>
  <si>
    <t>发布短视频数量</t>
  </si>
  <si>
    <t>8</t>
  </si>
  <si>
    <t>分钟</t>
  </si>
  <si>
    <t>反映通过相关媒体、网络等发布或推送短视频的数量情况。</t>
  </si>
  <si>
    <t>及时率</t>
  </si>
  <si>
    <t>反映事实发生与作为宣传事实发生之间的时间差距情况。</t>
  </si>
  <si>
    <t>计划完成率</t>
  </si>
  <si>
    <t>计划完成率=在规定时间内宣传任务完成数/宣传任务计划数*100%</t>
  </si>
  <si>
    <t>宣传内容知晓率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</si>
  <si>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</si>
  <si>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社会公众满意度</t>
  </si>
  <si>
    <t>92</t>
  </si>
  <si>
    <t>反映社会公众对宣传的满意程度。</t>
  </si>
  <si>
    <t>通过日常对民族博物馆的卫生清扫，消防安保，开馆讲解等，使各地游客对耿马土司衙门和耿马民族的了解，也达到对少数民族文化抢救与保护传承起到很大的作用。</t>
  </si>
  <si>
    <t>民族博物馆开发次数</t>
  </si>
  <si>
    <t>&gt;</t>
  </si>
  <si>
    <t>270</t>
  </si>
  <si>
    <t>民族习俗宣传及时率</t>
  </si>
  <si>
    <t>计划开馆完成率</t>
  </si>
  <si>
    <t>接待游客参观人数</t>
  </si>
  <si>
    <t>12400</t>
  </si>
  <si>
    <t>人次</t>
  </si>
  <si>
    <t>反映宣传活动参与人次情况。</t>
  </si>
  <si>
    <t>社会游客满意度</t>
  </si>
  <si>
    <t>通过开展民族宗教政策宣传和实地调研，使各民族更好的了解民族宗教政策，帮助解决矛盾和困难，促进各民族团结奋进。</t>
  </si>
  <si>
    <t>开展民族宗教工作宣传</t>
  </si>
  <si>
    <t>4</t>
  </si>
  <si>
    <t>反映组织和宣传次数。</t>
  </si>
  <si>
    <t>通过开展民族宗教政策宣传和实地调研，使各民族更好的了解民族宗教政策，帮助解决矛盾和困难，促进各民族团结奋进；通过日常对民族博物馆的卫生清扫，消防安保，开馆讲解等，使各地游客对耿马土司衙门和耿马民族的了解，也达到对少数民族文化抢救与保护传承起到很大的作用。</t>
  </si>
  <si>
    <t>开展民族宗教工作调研</t>
  </si>
  <si>
    <t>反映调研次数</t>
  </si>
  <si>
    <t>定性指标</t>
  </si>
  <si>
    <t>群众对民族宗教政策知晓率</t>
  </si>
  <si>
    <t>反映群众对政策知晓率</t>
  </si>
  <si>
    <t>90</t>
  </si>
  <si>
    <t>预算06表</t>
  </si>
  <si>
    <t>政府性基金预算支出预算表</t>
  </si>
  <si>
    <t>单位名称：临沧市发展和改革委员会</t>
  </si>
  <si>
    <t>本年政府性基金预算支出</t>
  </si>
  <si>
    <t>注：我单位没有政府性基金预算支出预算预算表，故本表无数据。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</si>
  <si>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</si>
  <si>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</si>
  <si>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</si>
  <si>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</si>
  <si>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</si>
  <si>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</si>
  <si>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</si>
  <si>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</si>
  <si>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</si>
  <si>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</si>
  <si>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车辆加油服务</t>
  </si>
  <si>
    <t>车辆加油、添加燃料服务</t>
  </si>
  <si>
    <t>元</t>
  </si>
  <si>
    <t>预算08表</t>
  </si>
  <si>
    <t>政府购买服务项目</t>
  </si>
  <si>
    <t>政府购买服务目录</t>
  </si>
  <si>
    <t>注：我单位没有政府购买服务资金预算，故本表无数据。</t>
  </si>
  <si>
    <t>预算09-1表</t>
  </si>
  <si>
    <t>单位名称（项目）</t>
  </si>
  <si>
    <t>地区</t>
  </si>
  <si>
    <t>政府性基金</t>
  </si>
  <si>
    <t>-</t>
  </si>
  <si>
    <t>注：我单位没有县对下转移支付预算，故本表无数据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</si>
  <si>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</si>
  <si>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</si>
  <si>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</si>
  <si>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</si>
  <si>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</si>
  <si>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</si>
  <si>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</si>
  <si>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</si>
  <si>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</si>
  <si>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注：我单位没有新增资产预算，故本表无数据。</t>
  </si>
  <si>
    <t>预算11表</t>
  </si>
  <si>
    <t>上级补助</t>
  </si>
  <si>
    <t>注：我单位没有转移支付补助项目支出预算，故本表无数据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</si>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</sst>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#,##0;\-#,##0;;@"/>
    <numFmt numFmtId="180" formatCode="hh:mm:ss"/>
  </numFmts>
  <fonts count="46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6" fontId="8" fillId="0" borderId="7">
      <alignment horizontal="right"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2" fillId="0" borderId="0" applyNumberFormat="0" applyFill="0" applyBorder="0" applyAlignment="0" applyProtection="0">
      <alignment vertical="center"/>
    </xf>
    <xf numFmtId="0" fontId="12" fillId="8" borderId="15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18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1" fillId="13" borderId="1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80" fontId="8" fillId="0" borderId="7">
      <alignment horizontal="right" vertical="center"/>
    </xf>
    <xf numFmtId="179" fontId="8" fillId="0" borderId="7">
      <alignment horizontal="right" vertical="center"/>
    </xf>
  </cellStyleXfs>
  <cellXfs count="218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8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9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right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Protection="1">
      <alignment vertical="top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18" fillId="0" borderId="6" xfId="0" applyFont="1" applyBorder="1" applyAlignment="1">
      <alignment vertical="center"/>
      <protection locked="0"/>
    </xf>
    <xf numFmtId="0" fontId="19" fillId="0" borderId="6" xfId="0" applyFont="1" applyBorder="1" applyAlignment="1">
      <alignment horizontal="center" vertical="center"/>
      <protection locked="0"/>
    </xf>
    <xf numFmtId="178" fontId="19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23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0" fillId="0" borderId="0" xfId="0" applyFont="1" applyProtection="1">
      <alignment vertical="top"/>
    </xf>
    <xf numFmtId="0" fontId="23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top"/>
    </xf>
    <xf numFmtId="0" fontId="25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26" fillId="0" borderId="6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26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11"/>
      <c r="C3" s="211"/>
      <c r="D3" s="211"/>
    </row>
    <row r="4" ht="18.75" customHeight="1" spans="1:4">
      <c r="A4" s="42" t="str">
        <f>"单位名称："&amp;"耿马傣族佤族自治县民族宗教事务局"</f>
        <v>单位名称：耿马傣族佤族自治县民族宗教事务局</v>
      </c>
      <c r="B4" s="212"/>
      <c r="C4" s="212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2" t="s">
        <v>6</v>
      </c>
      <c r="B8" s="24">
        <v>1720238.43</v>
      </c>
      <c r="C8" s="132" t="s">
        <v>7</v>
      </c>
      <c r="D8" s="24">
        <v>1204438.86</v>
      </c>
    </row>
    <row r="9" ht="18.75" customHeight="1" spans="1:4">
      <c r="A9" s="132" t="s">
        <v>8</v>
      </c>
      <c r="B9" s="24"/>
      <c r="C9" s="132" t="s">
        <v>9</v>
      </c>
      <c r="D9" s="24"/>
    </row>
    <row r="10" ht="18.75" customHeight="1" spans="1:4">
      <c r="A10" s="132" t="s">
        <v>10</v>
      </c>
      <c r="B10" s="24"/>
      <c r="C10" s="132" t="s">
        <v>11</v>
      </c>
      <c r="D10" s="24"/>
    </row>
    <row r="11" ht="18.75" customHeight="1" spans="1:4">
      <c r="A11" s="132" t="s">
        <v>12</v>
      </c>
      <c r="B11" s="24"/>
      <c r="C11" s="132" t="s">
        <v>13</v>
      </c>
      <c r="D11" s="24"/>
    </row>
    <row r="12" ht="18.75" customHeight="1" spans="1:4">
      <c r="A12" s="213" t="s">
        <v>14</v>
      </c>
      <c r="B12" s="24"/>
      <c r="C12" s="171" t="s">
        <v>15</v>
      </c>
      <c r="D12" s="24"/>
    </row>
    <row r="13" ht="18.75" customHeight="1" spans="1:4">
      <c r="A13" s="174" t="s">
        <v>16</v>
      </c>
      <c r="B13" s="24"/>
      <c r="C13" s="173" t="s">
        <v>17</v>
      </c>
      <c r="D13" s="24"/>
    </row>
    <row r="14" ht="18.75" customHeight="1" spans="1:4">
      <c r="A14" s="174" t="s">
        <v>18</v>
      </c>
      <c r="B14" s="24"/>
      <c r="C14" s="173" t="s">
        <v>19</v>
      </c>
      <c r="D14" s="24"/>
    </row>
    <row r="15" ht="18.75" customHeight="1" spans="1:4">
      <c r="A15" s="174" t="s">
        <v>20</v>
      </c>
      <c r="B15" s="24"/>
      <c r="C15" s="173" t="s">
        <v>21</v>
      </c>
      <c r="D15" s="24">
        <v>348033.12</v>
      </c>
    </row>
    <row r="16" ht="18.75" customHeight="1" spans="1:4">
      <c r="A16" s="174" t="s">
        <v>22</v>
      </c>
      <c r="B16" s="24"/>
      <c r="C16" s="173" t="s">
        <v>23</v>
      </c>
      <c r="D16" s="24">
        <v>66007.41</v>
      </c>
    </row>
    <row r="17" ht="18.75" customHeight="1" spans="1:4">
      <c r="A17" s="174" t="s">
        <v>24</v>
      </c>
      <c r="B17" s="24"/>
      <c r="C17" s="174" t="s">
        <v>25</v>
      </c>
      <c r="D17" s="24"/>
    </row>
    <row r="18" ht="18.75" customHeight="1" spans="1:4">
      <c r="A18" s="174" t="s">
        <v>26</v>
      </c>
      <c r="B18" s="24"/>
      <c r="C18" s="174" t="s">
        <v>27</v>
      </c>
      <c r="D18" s="24"/>
    </row>
    <row r="19" ht="18.75" customHeight="1" spans="1:4">
      <c r="A19" s="175" t="s">
        <v>26</v>
      </c>
      <c r="B19" s="24"/>
      <c r="C19" s="173" t="s">
        <v>28</v>
      </c>
      <c r="D19" s="24"/>
    </row>
    <row r="20" ht="18.75" customHeight="1" spans="1:4">
      <c r="A20" s="175" t="s">
        <v>26</v>
      </c>
      <c r="B20" s="24"/>
      <c r="C20" s="173" t="s">
        <v>29</v>
      </c>
      <c r="D20" s="24"/>
    </row>
    <row r="21" ht="18.75" customHeight="1" spans="1:4">
      <c r="A21" s="175" t="s">
        <v>26</v>
      </c>
      <c r="B21" s="24"/>
      <c r="C21" s="173" t="s">
        <v>30</v>
      </c>
      <c r="D21" s="24"/>
    </row>
    <row r="22" ht="18.75" customHeight="1" spans="1:4">
      <c r="A22" s="175" t="s">
        <v>26</v>
      </c>
      <c r="B22" s="24"/>
      <c r="C22" s="173" t="s">
        <v>31</v>
      </c>
      <c r="D22" s="24"/>
    </row>
    <row r="23" ht="18.75" customHeight="1" spans="1:4">
      <c r="A23" s="175" t="s">
        <v>26</v>
      </c>
      <c r="B23" s="24"/>
      <c r="C23" s="173" t="s">
        <v>32</v>
      </c>
      <c r="D23" s="24"/>
    </row>
    <row r="24" ht="18.75" customHeight="1" spans="1:4">
      <c r="A24" s="175" t="s">
        <v>26</v>
      </c>
      <c r="B24" s="24"/>
      <c r="C24" s="173" t="s">
        <v>33</v>
      </c>
      <c r="D24" s="24"/>
    </row>
    <row r="25" ht="18.75" customHeight="1" spans="1:4">
      <c r="A25" s="175" t="s">
        <v>26</v>
      </c>
      <c r="B25" s="24"/>
      <c r="C25" s="173" t="s">
        <v>34</v>
      </c>
      <c r="D25" s="24"/>
    </row>
    <row r="26" ht="18.75" customHeight="1" spans="1:4">
      <c r="A26" s="175" t="s">
        <v>26</v>
      </c>
      <c r="B26" s="24"/>
      <c r="C26" s="173" t="s">
        <v>35</v>
      </c>
      <c r="D26" s="24">
        <v>101759.04</v>
      </c>
    </row>
    <row r="27" ht="18.75" customHeight="1" spans="1:4">
      <c r="A27" s="175" t="s">
        <v>26</v>
      </c>
      <c r="B27" s="24"/>
      <c r="C27" s="173" t="s">
        <v>36</v>
      </c>
      <c r="D27" s="24"/>
    </row>
    <row r="28" ht="18.75" customHeight="1" spans="1:4">
      <c r="A28" s="175" t="s">
        <v>26</v>
      </c>
      <c r="B28" s="24"/>
      <c r="C28" s="173" t="s">
        <v>37</v>
      </c>
      <c r="D28" s="24"/>
    </row>
    <row r="29" ht="18.75" customHeight="1" spans="1:4">
      <c r="A29" s="175" t="s">
        <v>26</v>
      </c>
      <c r="B29" s="24"/>
      <c r="C29" s="173" t="s">
        <v>38</v>
      </c>
      <c r="D29" s="24"/>
    </row>
    <row r="30" ht="18.75" customHeight="1" spans="1:4">
      <c r="A30" s="175" t="s">
        <v>26</v>
      </c>
      <c r="B30" s="24"/>
      <c r="C30" s="173" t="s">
        <v>39</v>
      </c>
      <c r="D30" s="24"/>
    </row>
    <row r="31" ht="18.75" customHeight="1" spans="1:4">
      <c r="A31" s="176" t="s">
        <v>26</v>
      </c>
      <c r="B31" s="24"/>
      <c r="C31" s="174" t="s">
        <v>40</v>
      </c>
      <c r="D31" s="24"/>
    </row>
    <row r="32" ht="18.75" customHeight="1" spans="1:4">
      <c r="A32" s="176" t="s">
        <v>26</v>
      </c>
      <c r="B32" s="24"/>
      <c r="C32" s="174" t="s">
        <v>41</v>
      </c>
      <c r="D32" s="24"/>
    </row>
    <row r="33" ht="18.75" customHeight="1" spans="1:4">
      <c r="A33" s="176" t="s">
        <v>26</v>
      </c>
      <c r="B33" s="24"/>
      <c r="C33" s="174" t="s">
        <v>42</v>
      </c>
      <c r="D33" s="24"/>
    </row>
    <row r="34" ht="18.75" customHeight="1" spans="1:4">
      <c r="A34" s="214" t="s">
        <v>43</v>
      </c>
      <c r="B34" s="177">
        <f>SUM(B8:B12)</f>
        <v>1720238.43</v>
      </c>
      <c r="C34" s="215" t="s">
        <v>44</v>
      </c>
      <c r="D34" s="177">
        <v>1720238.43</v>
      </c>
    </row>
    <row r="35" ht="18.75" customHeight="1" spans="1:4">
      <c r="A35" s="216" t="s">
        <v>45</v>
      </c>
      <c r="B35" s="24"/>
      <c r="C35" s="132" t="s">
        <v>46</v>
      </c>
      <c r="D35" s="24"/>
    </row>
    <row r="36" ht="18.75" customHeight="1" spans="1:4">
      <c r="A36" s="216" t="s">
        <v>47</v>
      </c>
      <c r="B36" s="24"/>
      <c r="C36" s="132" t="s">
        <v>47</v>
      </c>
      <c r="D36" s="24"/>
    </row>
    <row r="37" ht="18.75" customHeight="1" spans="1:4">
      <c r="A37" s="216" t="s">
        <v>48</v>
      </c>
      <c r="B37" s="24"/>
      <c r="C37" s="132" t="s">
        <v>49</v>
      </c>
      <c r="D37" s="24"/>
    </row>
    <row r="38" ht="18.75" customHeight="1" spans="1:4">
      <c r="A38" s="217" t="s">
        <v>50</v>
      </c>
      <c r="B38" s="177">
        <f t="shared" ref="B38:D38" si="1">B34+B35</f>
        <v>1720238.43</v>
      </c>
      <c r="C38" s="215" t="s">
        <v>51</v>
      </c>
      <c r="D38" s="177">
        <f t="shared" si="1"/>
        <v>1720238.43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:C11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0">
        <v>1</v>
      </c>
      <c r="B2" s="101">
        <v>0</v>
      </c>
      <c r="C2" s="100">
        <v>1</v>
      </c>
      <c r="D2" s="102"/>
      <c r="E2" s="102"/>
      <c r="F2" s="40" t="s">
        <v>383</v>
      </c>
    </row>
    <row r="3" ht="32.25" customHeight="1" spans="1:6">
      <c r="A3" s="103" t="str">
        <f>"2025"&amp;"年部门政府性基金预算支出预算表"</f>
        <v>2025年部门政府性基金预算支出预算表</v>
      </c>
      <c r="B3" s="104" t="s">
        <v>384</v>
      </c>
      <c r="C3" s="105"/>
      <c r="D3" s="106"/>
      <c r="E3" s="106"/>
      <c r="F3" s="106"/>
    </row>
    <row r="4" ht="18.75" customHeight="1" spans="1:6">
      <c r="A4" s="8" t="str">
        <f>"单位名称："&amp;"耿马傣族佤族自治县民族宗教事务局"</f>
        <v>单位名称：耿马傣族佤族自治县民族宗教事务局</v>
      </c>
      <c r="B4" s="8" t="s">
        <v>385</v>
      </c>
      <c r="C4" s="100"/>
      <c r="D4" s="102"/>
      <c r="E4" s="102"/>
      <c r="F4" s="40" t="s">
        <v>1</v>
      </c>
    </row>
    <row r="5" ht="18.75" customHeight="1" spans="1:6">
      <c r="A5" s="107" t="s">
        <v>180</v>
      </c>
      <c r="B5" s="108" t="s">
        <v>73</v>
      </c>
      <c r="C5" s="109" t="s">
        <v>74</v>
      </c>
      <c r="D5" s="14" t="s">
        <v>386</v>
      </c>
      <c r="E5" s="14"/>
      <c r="F5" s="15"/>
    </row>
    <row r="6" ht="18.75" customHeight="1" spans="1:6">
      <c r="A6" s="110"/>
      <c r="B6" s="111"/>
      <c r="C6" s="96"/>
      <c r="D6" s="95" t="s">
        <v>55</v>
      </c>
      <c r="E6" s="95" t="s">
        <v>75</v>
      </c>
      <c r="F6" s="95" t="s">
        <v>76</v>
      </c>
    </row>
    <row r="7" ht="18.75" customHeight="1" spans="1:6">
      <c r="A7" s="110">
        <v>1</v>
      </c>
      <c r="B7" s="112" t="s">
        <v>147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3"/>
      <c r="B8" s="83"/>
      <c r="C8" s="83"/>
      <c r="D8" s="24"/>
      <c r="E8" s="24"/>
      <c r="F8" s="24"/>
    </row>
    <row r="9" ht="18.75" customHeight="1" spans="1:6">
      <c r="A9" s="113"/>
      <c r="B9" s="83"/>
      <c r="C9" s="83"/>
      <c r="D9" s="24"/>
      <c r="E9" s="24"/>
      <c r="F9" s="24"/>
    </row>
    <row r="10" ht="18.75" customHeight="1" spans="1:6">
      <c r="A10" s="114" t="s">
        <v>105</v>
      </c>
      <c r="B10" s="115" t="s">
        <v>105</v>
      </c>
      <c r="C10" s="116" t="s">
        <v>105</v>
      </c>
      <c r="D10" s="24"/>
      <c r="E10" s="24"/>
      <c r="F10" s="24"/>
    </row>
    <row r="11" ht="21" customHeight="1" spans="1:3">
      <c r="A11" s="8" t="s">
        <v>387</v>
      </c>
      <c r="B11" s="8"/>
      <c r="C11" s="100"/>
    </row>
  </sheetData>
  <mergeCells count="8">
    <mergeCell ref="A3:F3"/>
    <mergeCell ref="A4:C4"/>
    <mergeCell ref="D5:F5"/>
    <mergeCell ref="A10:C10"/>
    <mergeCell ref="A11:C11"/>
    <mergeCell ref="A5:A6"/>
    <mergeCell ref="B5:B6"/>
    <mergeCell ref="C5:C6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87037037037" customWidth="1"/>
    <col min="4" max="4" width="7.71296296296296" customWidth="1"/>
    <col min="5" max="5" width="10.287037037037" customWidth="1"/>
    <col min="6" max="17" width="16.5740740740741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388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"单位名称："&amp;"耿马傣族佤族自治县民族宗教事务局"</f>
        <v>单位名称：耿马傣族佤族自治县民族宗教事务局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167</v>
      </c>
    </row>
    <row r="5" ht="18.75" customHeight="1" spans="1:17">
      <c r="A5" s="12" t="s">
        <v>389</v>
      </c>
      <c r="B5" s="73" t="s">
        <v>390</v>
      </c>
      <c r="C5" s="73" t="s">
        <v>391</v>
      </c>
      <c r="D5" s="73" t="s">
        <v>392</v>
      </c>
      <c r="E5" s="73" t="s">
        <v>393</v>
      </c>
      <c r="F5" s="73" t="s">
        <v>394</v>
      </c>
      <c r="G5" s="45" t="s">
        <v>187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55</v>
      </c>
      <c r="H6" s="76" t="s">
        <v>58</v>
      </c>
      <c r="I6" s="76" t="s">
        <v>395</v>
      </c>
      <c r="J6" s="76" t="s">
        <v>396</v>
      </c>
      <c r="K6" s="77" t="s">
        <v>397</v>
      </c>
      <c r="L6" s="90" t="s">
        <v>78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57</v>
      </c>
      <c r="I7" s="78"/>
      <c r="J7" s="78"/>
      <c r="K7" s="79"/>
      <c r="L7" s="78" t="s">
        <v>57</v>
      </c>
      <c r="M7" s="78" t="s">
        <v>64</v>
      </c>
      <c r="N7" s="78" t="s">
        <v>195</v>
      </c>
      <c r="O7" s="93" t="s">
        <v>66</v>
      </c>
      <c r="P7" s="79" t="s">
        <v>67</v>
      </c>
      <c r="Q7" s="78" t="s">
        <v>68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70</v>
      </c>
      <c r="B9" s="82"/>
      <c r="C9" s="82"/>
      <c r="D9" s="82"/>
      <c r="E9" s="97"/>
      <c r="F9" s="24"/>
      <c r="G9" s="24">
        <v>14000</v>
      </c>
      <c r="H9" s="24">
        <v>14000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70</v>
      </c>
      <c r="B10" s="82"/>
      <c r="C10" s="82"/>
      <c r="D10" s="82"/>
      <c r="E10" s="99"/>
      <c r="F10" s="24"/>
      <c r="G10" s="24">
        <v>14000</v>
      </c>
      <c r="H10" s="24">
        <v>14000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1" t="str">
        <f>"    "&amp;"公务用车运行维护费"</f>
        <v>    公务用车运行维护费</v>
      </c>
      <c r="B11" s="82" t="s">
        <v>398</v>
      </c>
      <c r="C11" s="82" t="s">
        <v>399</v>
      </c>
      <c r="D11" s="82" t="s">
        <v>400</v>
      </c>
      <c r="E11" s="99">
        <v>1</v>
      </c>
      <c r="F11" s="24"/>
      <c r="G11" s="24">
        <v>14000</v>
      </c>
      <c r="H11" s="24">
        <v>14000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84" t="s">
        <v>105</v>
      </c>
      <c r="B12" s="85"/>
      <c r="C12" s="85"/>
      <c r="D12" s="85"/>
      <c r="E12" s="97"/>
      <c r="F12" s="24"/>
      <c r="G12" s="24">
        <v>14000</v>
      </c>
      <c r="H12" s="24">
        <v>14000</v>
      </c>
      <c r="I12" s="24"/>
      <c r="J12" s="24"/>
      <c r="K12" s="24"/>
      <c r="L12" s="24"/>
      <c r="M12" s="24"/>
      <c r="N12" s="24"/>
      <c r="O12" s="24"/>
      <c r="P12" s="24"/>
      <c r="Q12" s="24"/>
    </row>
  </sheetData>
  <mergeCells count="16">
    <mergeCell ref="A3:Q3"/>
    <mergeCell ref="A4:F4"/>
    <mergeCell ref="G5:Q5"/>
    <mergeCell ref="L6:Q6"/>
    <mergeCell ref="A12:E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B12" sqref="B12:D12"/>
    </sheetView>
  </sheetViews>
  <sheetFormatPr defaultColWidth="9.13888888888889" defaultRowHeight="14.25" customHeight="1"/>
  <cols>
    <col min="1" max="1" width="31.4166666666667" customWidth="1"/>
    <col min="2" max="3" width="21.85185185185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401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"单位名称："&amp;"耿马傣族佤族自治县民族宗教事务局"</f>
        <v>单位名称：耿马傣族佤族自治县民族宗教事务局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167</v>
      </c>
    </row>
    <row r="5" ht="18.75" customHeight="1" spans="1:14">
      <c r="A5" s="12" t="s">
        <v>389</v>
      </c>
      <c r="B5" s="73" t="s">
        <v>402</v>
      </c>
      <c r="C5" s="74" t="s">
        <v>403</v>
      </c>
      <c r="D5" s="45" t="s">
        <v>187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55</v>
      </c>
      <c r="E6" s="76" t="s">
        <v>58</v>
      </c>
      <c r="F6" s="76" t="s">
        <v>395</v>
      </c>
      <c r="G6" s="76" t="s">
        <v>396</v>
      </c>
      <c r="H6" s="77" t="s">
        <v>397</v>
      </c>
      <c r="I6" s="90" t="s">
        <v>78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57</v>
      </c>
      <c r="J7" s="78" t="s">
        <v>64</v>
      </c>
      <c r="K7" s="78" t="s">
        <v>195</v>
      </c>
      <c r="L7" s="93" t="s">
        <v>66</v>
      </c>
      <c r="M7" s="79" t="s">
        <v>67</v>
      </c>
      <c r="N7" s="78" t="s">
        <v>68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105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ht="25" customHeight="1" spans="2:4">
      <c r="B12" s="60" t="s">
        <v>404</v>
      </c>
      <c r="C12" s="61"/>
      <c r="D12" s="72"/>
    </row>
  </sheetData>
  <mergeCells count="14">
    <mergeCell ref="A3:N3"/>
    <mergeCell ref="A4:C4"/>
    <mergeCell ref="D5:N5"/>
    <mergeCell ref="I6:N6"/>
    <mergeCell ref="A11:C11"/>
    <mergeCell ref="B12:D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:C10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405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"单位名称："&amp;"耿马傣族佤族自治县民族宗教事务局"</f>
        <v>单位名称：耿马傣族佤族自治县民族宗教事务局</v>
      </c>
      <c r="B4" s="61"/>
      <c r="C4" s="61"/>
      <c r="D4" s="62"/>
      <c r="E4" s="63"/>
      <c r="G4" s="64"/>
      <c r="H4" s="64"/>
      <c r="I4" s="39" t="s">
        <v>167</v>
      </c>
    </row>
    <row r="5" ht="18.75" customHeight="1" spans="1:9">
      <c r="A5" s="32" t="s">
        <v>406</v>
      </c>
      <c r="B5" s="13" t="s">
        <v>187</v>
      </c>
      <c r="C5" s="14"/>
      <c r="D5" s="14"/>
      <c r="E5" s="13" t="s">
        <v>407</v>
      </c>
      <c r="F5" s="14"/>
      <c r="G5" s="65"/>
      <c r="H5" s="65"/>
      <c r="I5" s="15"/>
    </row>
    <row r="6" ht="18.75" customHeight="1" spans="1:9">
      <c r="A6" s="34"/>
      <c r="B6" s="33" t="s">
        <v>55</v>
      </c>
      <c r="C6" s="12" t="s">
        <v>58</v>
      </c>
      <c r="D6" s="66" t="s">
        <v>408</v>
      </c>
      <c r="E6" s="67" t="s">
        <v>409</v>
      </c>
      <c r="F6" s="67" t="s">
        <v>409</v>
      </c>
      <c r="G6" s="67" t="s">
        <v>409</v>
      </c>
      <c r="H6" s="67" t="s">
        <v>409</v>
      </c>
      <c r="I6" s="67" t="s">
        <v>409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ht="24" customHeight="1" spans="1:3">
      <c r="A10" s="60" t="s">
        <v>410</v>
      </c>
      <c r="B10" s="61"/>
      <c r="C10" s="61"/>
    </row>
  </sheetData>
  <mergeCells count="6">
    <mergeCell ref="A3:I3"/>
    <mergeCell ref="A4:E4"/>
    <mergeCell ref="B5:D5"/>
    <mergeCell ref="E5:I5"/>
    <mergeCell ref="A10:C10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:B9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166666666667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411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"单位名称："&amp;"耿马傣族佤族自治县民族宗教事务局"</f>
        <v>单位名称：耿马傣族佤族自治县民族宗教事务局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292</v>
      </c>
      <c r="B5" s="47" t="s">
        <v>293</v>
      </c>
      <c r="C5" s="47" t="s">
        <v>294</v>
      </c>
      <c r="D5" s="47" t="s">
        <v>295</v>
      </c>
      <c r="E5" s="47" t="s">
        <v>296</v>
      </c>
      <c r="F5" s="54" t="s">
        <v>297</v>
      </c>
      <c r="G5" s="47" t="s">
        <v>298</v>
      </c>
      <c r="H5" s="54" t="s">
        <v>299</v>
      </c>
      <c r="I5" s="54" t="s">
        <v>300</v>
      </c>
      <c r="J5" s="47" t="s">
        <v>301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ht="22" customHeight="1" spans="1:2">
      <c r="A9" s="8" t="s">
        <v>410</v>
      </c>
      <c r="B9" s="4"/>
    </row>
  </sheetData>
  <mergeCells count="3">
    <mergeCell ref="A3:J3"/>
    <mergeCell ref="A4:H4"/>
    <mergeCell ref="A9:B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:B10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412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"单位名称："&amp;"耿马傣族佤族自治县民族宗教事务局"</f>
        <v>单位名称：耿马傣族佤族自治县民族宗教事务局</v>
      </c>
      <c r="B4" s="9"/>
      <c r="C4" s="4"/>
      <c r="H4" s="43" t="s">
        <v>167</v>
      </c>
    </row>
    <row r="5" ht="18.75" customHeight="1" spans="1:8">
      <c r="A5" s="12" t="s">
        <v>180</v>
      </c>
      <c r="B5" s="12" t="s">
        <v>413</v>
      </c>
      <c r="C5" s="12" t="s">
        <v>414</v>
      </c>
      <c r="D5" s="12" t="s">
        <v>415</v>
      </c>
      <c r="E5" s="12" t="s">
        <v>416</v>
      </c>
      <c r="F5" s="44" t="s">
        <v>417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393</v>
      </c>
      <c r="G6" s="47" t="s">
        <v>418</v>
      </c>
      <c r="H6" s="47" t="s">
        <v>419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55</v>
      </c>
      <c r="B9" s="50"/>
      <c r="C9" s="50"/>
      <c r="D9" s="50"/>
      <c r="E9" s="51"/>
      <c r="F9" s="49"/>
      <c r="G9" s="24"/>
      <c r="H9" s="24"/>
    </row>
    <row r="10" ht="27" customHeight="1" spans="1:2">
      <c r="A10" s="42" t="s">
        <v>420</v>
      </c>
      <c r="B10" s="9"/>
    </row>
  </sheetData>
  <mergeCells count="10">
    <mergeCell ref="A3:H3"/>
    <mergeCell ref="A4:C4"/>
    <mergeCell ref="F5:H5"/>
    <mergeCell ref="A9:E9"/>
    <mergeCell ref="A10:B10"/>
    <mergeCell ref="A5:A6"/>
    <mergeCell ref="B5:B6"/>
    <mergeCell ref="C5:C6"/>
    <mergeCell ref="D5:D6"/>
    <mergeCell ref="E5:E6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:B12"/>
    </sheetView>
  </sheetViews>
  <sheetFormatPr defaultColWidth="9.13888888888889" defaultRowHeight="14.25" customHeight="1"/>
  <cols>
    <col min="1" max="1" width="13.4166666666667" customWidth="1"/>
    <col min="2" max="2" width="43.8703703703704" customWidth="1"/>
    <col min="3" max="3" width="23.8518518518519" customWidth="1"/>
    <col min="4" max="4" width="11.1388888888889" customWidth="1"/>
    <col min="5" max="5" width="33.1574074074074" customWidth="1"/>
    <col min="6" max="6" width="9.85185185185185" customWidth="1"/>
    <col min="7" max="7" width="17.712962962963" customWidth="1"/>
    <col min="8" max="11" width="15.416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421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"单位名称："&amp;"耿马傣族佤族自治县民族宗教事务局"</f>
        <v>单位名称：耿马傣族佤族自治县民族宗教事务局</v>
      </c>
      <c r="B4" s="9"/>
      <c r="C4" s="9"/>
      <c r="D4" s="9"/>
      <c r="E4" s="9"/>
      <c r="F4" s="9"/>
      <c r="G4" s="9"/>
      <c r="H4" s="10"/>
      <c r="I4" s="10"/>
      <c r="J4" s="10"/>
      <c r="K4" s="5" t="s">
        <v>167</v>
      </c>
    </row>
    <row r="5" ht="18.75" customHeight="1" spans="1:11">
      <c r="A5" s="11" t="s">
        <v>269</v>
      </c>
      <c r="B5" s="11" t="s">
        <v>182</v>
      </c>
      <c r="C5" s="11" t="s">
        <v>270</v>
      </c>
      <c r="D5" s="12" t="s">
        <v>183</v>
      </c>
      <c r="E5" s="12" t="s">
        <v>184</v>
      </c>
      <c r="F5" s="12" t="s">
        <v>271</v>
      </c>
      <c r="G5" s="12" t="s">
        <v>272</v>
      </c>
      <c r="H5" s="32" t="s">
        <v>55</v>
      </c>
      <c r="I5" s="13" t="s">
        <v>422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105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ht="22" customHeight="1" spans="1:2">
      <c r="A12" s="8" t="s">
        <v>423</v>
      </c>
      <c r="B12" s="9"/>
    </row>
  </sheetData>
  <mergeCells count="16">
    <mergeCell ref="A3:K3"/>
    <mergeCell ref="A4:G4"/>
    <mergeCell ref="I5:K5"/>
    <mergeCell ref="A11:G11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3888888888889" defaultRowHeight="14.25" customHeight="1" outlineLevelCol="6"/>
  <cols>
    <col min="1" max="1" width="29.4166666666667" customWidth="1"/>
    <col min="2" max="2" width="23.1388888888889" customWidth="1"/>
    <col min="3" max="3" width="31.5740740740741" customWidth="1"/>
    <col min="4" max="4" width="20.4166666666667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424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"单位名称："&amp;"耿马傣族佤族自治县民族宗教事务局"</f>
        <v>单位名称：耿马傣族佤族自治县民族宗教事务局</v>
      </c>
      <c r="B4" s="9"/>
      <c r="C4" s="9"/>
      <c r="D4" s="9"/>
      <c r="E4" s="10"/>
      <c r="F4" s="10"/>
      <c r="G4" s="5" t="s">
        <v>167</v>
      </c>
    </row>
    <row r="5" ht="18.75" customHeight="1" spans="1:7">
      <c r="A5" s="11" t="s">
        <v>270</v>
      </c>
      <c r="B5" s="11" t="s">
        <v>269</v>
      </c>
      <c r="C5" s="11" t="s">
        <v>182</v>
      </c>
      <c r="D5" s="12" t="s">
        <v>425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102000</v>
      </c>
      <c r="F9" s="24"/>
      <c r="G9" s="24"/>
    </row>
    <row r="10" ht="18.75" customHeight="1" spans="1:7">
      <c r="A10" s="25" t="s">
        <v>70</v>
      </c>
      <c r="B10" s="22"/>
      <c r="C10" s="22"/>
      <c r="D10" s="22"/>
      <c r="E10" s="24">
        <v>102000</v>
      </c>
      <c r="F10" s="24"/>
      <c r="G10" s="24"/>
    </row>
    <row r="11" ht="18.75" customHeight="1" spans="1:7">
      <c r="A11" s="26"/>
      <c r="B11" s="22" t="s">
        <v>426</v>
      </c>
      <c r="C11" s="22" t="s">
        <v>287</v>
      </c>
      <c r="D11" s="22" t="s">
        <v>427</v>
      </c>
      <c r="E11" s="24">
        <v>30000</v>
      </c>
      <c r="F11" s="24"/>
      <c r="G11" s="24"/>
    </row>
    <row r="12" ht="18.75" customHeight="1" spans="1:7">
      <c r="A12" s="26"/>
      <c r="B12" s="22" t="s">
        <v>426</v>
      </c>
      <c r="C12" s="22" t="s">
        <v>281</v>
      </c>
      <c r="D12" s="22" t="s">
        <v>427</v>
      </c>
      <c r="E12" s="24">
        <v>20000</v>
      </c>
      <c r="F12" s="24"/>
      <c r="G12" s="24"/>
    </row>
    <row r="13" ht="18.75" customHeight="1" spans="1:7">
      <c r="A13" s="26"/>
      <c r="B13" s="22" t="s">
        <v>426</v>
      </c>
      <c r="C13" s="22" t="s">
        <v>275</v>
      </c>
      <c r="D13" s="22" t="s">
        <v>427</v>
      </c>
      <c r="E13" s="24">
        <v>2000</v>
      </c>
      <c r="F13" s="24"/>
      <c r="G13" s="24"/>
    </row>
    <row r="14" ht="18.75" customHeight="1" spans="1:7">
      <c r="A14" s="26"/>
      <c r="B14" s="22" t="s">
        <v>428</v>
      </c>
      <c r="C14" s="22" t="s">
        <v>289</v>
      </c>
      <c r="D14" s="22" t="s">
        <v>427</v>
      </c>
      <c r="E14" s="24">
        <v>30000</v>
      </c>
      <c r="F14" s="24"/>
      <c r="G14" s="24"/>
    </row>
    <row r="15" ht="18.75" customHeight="1" spans="1:7">
      <c r="A15" s="26"/>
      <c r="B15" s="22" t="s">
        <v>428</v>
      </c>
      <c r="C15" s="22" t="s">
        <v>278</v>
      </c>
      <c r="D15" s="22" t="s">
        <v>427</v>
      </c>
      <c r="E15" s="24">
        <v>20000</v>
      </c>
      <c r="F15" s="24"/>
      <c r="G15" s="24"/>
    </row>
    <row r="16" ht="18.75" customHeight="1" spans="1:7">
      <c r="A16" s="27" t="s">
        <v>55</v>
      </c>
      <c r="B16" s="28" t="s">
        <v>429</v>
      </c>
      <c r="C16" s="28"/>
      <c r="D16" s="29"/>
      <c r="E16" s="24">
        <v>102000</v>
      </c>
      <c r="F16" s="24"/>
      <c r="G16" s="24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21.1388888888889" customWidth="1"/>
    <col min="2" max="2" width="35.287037037037" customWidth="1"/>
    <col min="3" max="8" width="20.4166666666667" customWidth="1"/>
    <col min="9" max="11" width="20.5740740740741" customWidth="1"/>
    <col min="12" max="12" width="20.4166666666667" customWidth="1"/>
    <col min="13" max="13" width="20.5740740740741" customWidth="1"/>
    <col min="14" max="19" width="20.4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4"/>
      <c r="O2" s="68"/>
      <c r="P2" s="68"/>
      <c r="Q2" s="68"/>
      <c r="R2" s="68"/>
      <c r="S2" s="39" t="s">
        <v>52</v>
      </c>
    </row>
    <row r="3" ht="57.75" customHeight="1" spans="1:19">
      <c r="A3" s="128" t="str">
        <f>"2025"&amp;"年部门收入预算表"</f>
        <v>2025年部门收入预算表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205"/>
      <c r="P3" s="205"/>
      <c r="Q3" s="205"/>
      <c r="R3" s="205"/>
      <c r="S3" s="205"/>
    </row>
    <row r="4" ht="18.75" customHeight="1" spans="1:19">
      <c r="A4" s="42" t="str">
        <f>"单位名称："&amp;"耿马傣族佤族自治县民族宗教事务局"</f>
        <v>单位名称：耿马傣族佤族自治县民族宗教事务局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9" t="s">
        <v>53</v>
      </c>
      <c r="B5" s="190" t="s">
        <v>54</v>
      </c>
      <c r="C5" s="190" t="s">
        <v>55</v>
      </c>
      <c r="D5" s="191" t="s">
        <v>56</v>
      </c>
      <c r="E5" s="192"/>
      <c r="F5" s="192"/>
      <c r="G5" s="192"/>
      <c r="H5" s="192"/>
      <c r="I5" s="192"/>
      <c r="J5" s="206"/>
      <c r="K5" s="192"/>
      <c r="L5" s="192"/>
      <c r="M5" s="192"/>
      <c r="N5" s="207"/>
      <c r="O5" s="191" t="s">
        <v>45</v>
      </c>
      <c r="P5" s="191"/>
      <c r="Q5" s="191"/>
      <c r="R5" s="191"/>
      <c r="S5" s="210"/>
    </row>
    <row r="6" ht="18.75" customHeight="1" spans="1:19">
      <c r="A6" s="193"/>
      <c r="B6" s="194"/>
      <c r="C6" s="194"/>
      <c r="D6" s="195" t="s">
        <v>57</v>
      </c>
      <c r="E6" s="195" t="s">
        <v>58</v>
      </c>
      <c r="F6" s="195" t="s">
        <v>59</v>
      </c>
      <c r="G6" s="195" t="s">
        <v>60</v>
      </c>
      <c r="H6" s="195" t="s">
        <v>61</v>
      </c>
      <c r="I6" s="208" t="s">
        <v>62</v>
      </c>
      <c r="J6" s="208"/>
      <c r="K6" s="208"/>
      <c r="L6" s="208"/>
      <c r="M6" s="208"/>
      <c r="N6" s="198"/>
      <c r="O6" s="195" t="s">
        <v>57</v>
      </c>
      <c r="P6" s="195" t="s">
        <v>58</v>
      </c>
      <c r="Q6" s="195" t="s">
        <v>59</v>
      </c>
      <c r="R6" s="195" t="s">
        <v>60</v>
      </c>
      <c r="S6" s="195" t="s">
        <v>63</v>
      </c>
    </row>
    <row r="7" ht="18.75" customHeight="1" spans="1:19">
      <c r="A7" s="196"/>
      <c r="B7" s="197"/>
      <c r="C7" s="197"/>
      <c r="D7" s="198"/>
      <c r="E7" s="198"/>
      <c r="F7" s="198"/>
      <c r="G7" s="198"/>
      <c r="H7" s="198"/>
      <c r="I7" s="197" t="s">
        <v>57</v>
      </c>
      <c r="J7" s="197" t="s">
        <v>64</v>
      </c>
      <c r="K7" s="197" t="s">
        <v>65</v>
      </c>
      <c r="L7" s="197" t="s">
        <v>66</v>
      </c>
      <c r="M7" s="197" t="s">
        <v>67</v>
      </c>
      <c r="N7" s="197" t="s">
        <v>68</v>
      </c>
      <c r="O7" s="209"/>
      <c r="P7" s="209"/>
      <c r="Q7" s="209"/>
      <c r="R7" s="209"/>
      <c r="S7" s="198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9" t="s">
        <v>69</v>
      </c>
      <c r="B9" s="200" t="s">
        <v>70</v>
      </c>
      <c r="C9" s="24">
        <v>1720238.43</v>
      </c>
      <c r="D9" s="24">
        <v>1720238.43</v>
      </c>
      <c r="E9" s="24">
        <v>1720238.43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71</v>
      </c>
      <c r="B10" s="201" t="s">
        <v>70</v>
      </c>
      <c r="C10" s="24">
        <v>1720238.43</v>
      </c>
      <c r="D10" s="24">
        <v>1720238.43</v>
      </c>
      <c r="E10" s="24">
        <v>1720238.43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2" t="s">
        <v>55</v>
      </c>
      <c r="B11" s="203"/>
      <c r="C11" s="24">
        <v>1720238.43</v>
      </c>
      <c r="D11" s="24">
        <v>1720238.43</v>
      </c>
      <c r="E11" s="24">
        <v>1720238.43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14.287037037037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9"/>
      <c r="E2" s="2"/>
      <c r="F2" s="2"/>
      <c r="G2" s="2"/>
      <c r="H2" s="179"/>
      <c r="I2" s="2"/>
      <c r="J2" s="179"/>
      <c r="K2" s="2"/>
      <c r="L2" s="2"/>
      <c r="M2" s="2"/>
      <c r="N2" s="2"/>
      <c r="O2" s="40" t="s">
        <v>72</v>
      </c>
    </row>
    <row r="3" ht="42" customHeight="1" spans="1:15">
      <c r="A3" s="6" t="str">
        <f>"2025"&amp;"年部门支出预算表"</f>
        <v>2025年部门支出预算表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ht="18.75" customHeight="1" spans="1:15">
      <c r="A4" s="181" t="str">
        <f>"单位名称："&amp;"耿马傣族佤族自治县民族宗教事务局"</f>
        <v>单位名称：耿马傣族佤族自治县民族宗教事务局</v>
      </c>
      <c r="B4" s="182"/>
      <c r="C4" s="63"/>
      <c r="D4" s="31"/>
      <c r="E4" s="63"/>
      <c r="F4" s="63"/>
      <c r="G4" s="63"/>
      <c r="H4" s="31"/>
      <c r="I4" s="63"/>
      <c r="J4" s="31"/>
      <c r="K4" s="63"/>
      <c r="L4" s="63"/>
      <c r="M4" s="187"/>
      <c r="N4" s="187"/>
      <c r="O4" s="40" t="s">
        <v>1</v>
      </c>
    </row>
    <row r="5" ht="18.75" customHeight="1" spans="1:15">
      <c r="A5" s="11" t="s">
        <v>73</v>
      </c>
      <c r="B5" s="11" t="s">
        <v>74</v>
      </c>
      <c r="C5" s="11" t="s">
        <v>55</v>
      </c>
      <c r="D5" s="13" t="s">
        <v>58</v>
      </c>
      <c r="E5" s="75" t="s">
        <v>75</v>
      </c>
      <c r="F5" s="138" t="s">
        <v>76</v>
      </c>
      <c r="G5" s="11" t="s">
        <v>59</v>
      </c>
      <c r="H5" s="11" t="s">
        <v>60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57</v>
      </c>
      <c r="E6" s="93" t="s">
        <v>75</v>
      </c>
      <c r="F6" s="93" t="s">
        <v>76</v>
      </c>
      <c r="G6" s="19"/>
      <c r="H6" s="19"/>
      <c r="I6" s="19"/>
      <c r="J6" s="67" t="s">
        <v>57</v>
      </c>
      <c r="K6" s="47" t="s">
        <v>79</v>
      </c>
      <c r="L6" s="47" t="s">
        <v>80</v>
      </c>
      <c r="M6" s="47" t="s">
        <v>81</v>
      </c>
      <c r="N6" s="47" t="s">
        <v>82</v>
      </c>
      <c r="O6" s="47" t="s">
        <v>83</v>
      </c>
    </row>
    <row r="7" ht="18.75" customHeight="1" spans="1:15">
      <c r="A7" s="117">
        <v>1</v>
      </c>
      <c r="B7" s="11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2" t="s">
        <v>84</v>
      </c>
      <c r="B8" s="168" t="s">
        <v>85</v>
      </c>
      <c r="C8" s="24">
        <v>1204438.86</v>
      </c>
      <c r="D8" s="24">
        <v>1204438.86</v>
      </c>
      <c r="E8" s="24">
        <v>1102438.86</v>
      </c>
      <c r="F8" s="24">
        <v>102000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3" t="s">
        <v>86</v>
      </c>
      <c r="B9" s="184" t="str">
        <f>"  "&amp;"民族事务"</f>
        <v>  民族事务</v>
      </c>
      <c r="C9" s="24">
        <v>1204438.86</v>
      </c>
      <c r="D9" s="24">
        <v>1204438.86</v>
      </c>
      <c r="E9" s="24">
        <v>1102438.86</v>
      </c>
      <c r="F9" s="24">
        <v>102000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3" t="s">
        <v>87</v>
      </c>
      <c r="B10" s="184" t="str">
        <f>"    "&amp;"行政运行"</f>
        <v>    行政运行</v>
      </c>
      <c r="C10" s="24">
        <v>1102438.86</v>
      </c>
      <c r="D10" s="24">
        <v>1102438.86</v>
      </c>
      <c r="E10" s="24">
        <v>1102438.86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3" t="s">
        <v>88</v>
      </c>
      <c r="B11" s="184" t="str">
        <f>"    "&amp;"一般行政管理事务"</f>
        <v>    一般行政管理事务</v>
      </c>
      <c r="C11" s="24">
        <v>50000</v>
      </c>
      <c r="D11" s="24">
        <v>50000</v>
      </c>
      <c r="E11" s="24"/>
      <c r="F11" s="24">
        <v>50000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3" t="s">
        <v>89</v>
      </c>
      <c r="B12" s="184" t="str">
        <f>"    "&amp;"其他民族事务支出"</f>
        <v>    其他民族事务支出</v>
      </c>
      <c r="C12" s="24">
        <v>52000</v>
      </c>
      <c r="D12" s="24">
        <v>52000</v>
      </c>
      <c r="E12" s="24"/>
      <c r="F12" s="24">
        <v>52000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32" t="s">
        <v>90</v>
      </c>
      <c r="B13" s="168" t="s">
        <v>91</v>
      </c>
      <c r="C13" s="24">
        <v>348033.12</v>
      </c>
      <c r="D13" s="24">
        <v>348033.12</v>
      </c>
      <c r="E13" s="24">
        <v>348033.12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3" t="s">
        <v>92</v>
      </c>
      <c r="B14" s="184" t="str">
        <f>"  "&amp;"行政事业单位养老支出"</f>
        <v>  行政事业单位养老支出</v>
      </c>
      <c r="C14" s="24">
        <v>348033.12</v>
      </c>
      <c r="D14" s="24">
        <v>348033.12</v>
      </c>
      <c r="E14" s="24">
        <v>348033.12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3" t="s">
        <v>93</v>
      </c>
      <c r="B15" s="184" t="str">
        <f>"    "&amp;"行政单位离退休"</f>
        <v>    行政单位离退休</v>
      </c>
      <c r="C15" s="24">
        <v>212354.4</v>
      </c>
      <c r="D15" s="24">
        <v>212354.4</v>
      </c>
      <c r="E15" s="24">
        <v>212354.4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3" t="s">
        <v>94</v>
      </c>
      <c r="B16" s="184" t="str">
        <f>"    "&amp;"机关事业单位基本养老保险缴费支出"</f>
        <v>    机关事业单位基本养老保险缴费支出</v>
      </c>
      <c r="C16" s="24">
        <v>135678.72</v>
      </c>
      <c r="D16" s="24">
        <v>135678.72</v>
      </c>
      <c r="E16" s="24">
        <v>135678.72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32" t="s">
        <v>95</v>
      </c>
      <c r="B17" s="168" t="s">
        <v>96</v>
      </c>
      <c r="C17" s="24">
        <v>66007.41</v>
      </c>
      <c r="D17" s="24">
        <v>66007.41</v>
      </c>
      <c r="E17" s="24">
        <v>66007.41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3" t="s">
        <v>97</v>
      </c>
      <c r="B18" s="184" t="str">
        <f>"  "&amp;"行政事业单位医疗"</f>
        <v>  行政事业单位医疗</v>
      </c>
      <c r="C18" s="24">
        <v>66007.41</v>
      </c>
      <c r="D18" s="24">
        <v>66007.41</v>
      </c>
      <c r="E18" s="24">
        <v>66007.41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3" t="s">
        <v>98</v>
      </c>
      <c r="B19" s="184" t="str">
        <f>"    "&amp;"行政单位医疗"</f>
        <v>    行政单位医疗</v>
      </c>
      <c r="C19" s="24">
        <v>41018.69</v>
      </c>
      <c r="D19" s="24">
        <v>41018.69</v>
      </c>
      <c r="E19" s="24">
        <v>41018.69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3" t="s">
        <v>99</v>
      </c>
      <c r="B20" s="184" t="str">
        <f>"    "&amp;"事业单位医疗"</f>
        <v>    事业单位医疗</v>
      </c>
      <c r="C20" s="24">
        <v>19188.74</v>
      </c>
      <c r="D20" s="24">
        <v>19188.74</v>
      </c>
      <c r="E20" s="24">
        <v>19188.74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3" t="s">
        <v>100</v>
      </c>
      <c r="B21" s="184" t="str">
        <f>"    "&amp;"其他行政事业单位医疗支出"</f>
        <v>    其他行政事业单位医疗支出</v>
      </c>
      <c r="C21" s="24">
        <v>5799.98</v>
      </c>
      <c r="D21" s="24">
        <v>5799.98</v>
      </c>
      <c r="E21" s="24">
        <v>5799.98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32" t="s">
        <v>101</v>
      </c>
      <c r="B22" s="168" t="s">
        <v>102</v>
      </c>
      <c r="C22" s="24">
        <v>101759.04</v>
      </c>
      <c r="D22" s="24">
        <v>101759.04</v>
      </c>
      <c r="E22" s="24">
        <v>101759.04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3" t="s">
        <v>103</v>
      </c>
      <c r="B23" s="184" t="str">
        <f>"  "&amp;"住房改革支出"</f>
        <v>  住房改革支出</v>
      </c>
      <c r="C23" s="24">
        <v>101759.04</v>
      </c>
      <c r="D23" s="24">
        <v>101759.04</v>
      </c>
      <c r="E23" s="24">
        <v>101759.04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3" t="s">
        <v>104</v>
      </c>
      <c r="B24" s="184" t="str">
        <f>"    "&amp;"住房公积金"</f>
        <v>    住房公积金</v>
      </c>
      <c r="C24" s="24">
        <v>101759.04</v>
      </c>
      <c r="D24" s="24">
        <v>101759.04</v>
      </c>
      <c r="E24" s="24">
        <v>101759.04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5" t="s">
        <v>105</v>
      </c>
      <c r="B25" s="186" t="s">
        <v>105</v>
      </c>
      <c r="C25" s="24">
        <v>1720238.43</v>
      </c>
      <c r="D25" s="24">
        <v>1720238.43</v>
      </c>
      <c r="E25" s="24">
        <v>1618238.43</v>
      </c>
      <c r="F25" s="24">
        <v>102000</v>
      </c>
      <c r="G25" s="24"/>
      <c r="H25" s="24"/>
      <c r="I25" s="24"/>
      <c r="J25" s="24"/>
      <c r="K25" s="24"/>
      <c r="L25" s="24"/>
      <c r="M25" s="24"/>
      <c r="N25" s="24"/>
      <c r="O25" s="24"/>
    </row>
  </sheetData>
  <mergeCells count="11">
    <mergeCell ref="A3:O3"/>
    <mergeCell ref="A4:L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3"/>
  <cols>
    <col min="1" max="1" width="39.287037037037" customWidth="1"/>
    <col min="2" max="2" width="30.8518518518519" customWidth="1"/>
    <col min="3" max="3" width="35.8518518518519" customWidth="1"/>
    <col min="4" max="4" width="29.85185185185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106</v>
      </c>
    </row>
    <row r="3" ht="36" customHeight="1" spans="1:4">
      <c r="A3" s="6" t="str">
        <f>"2025"&amp;"年部门财政拨款收支预算总表"</f>
        <v>2025年部门财政拨款收支预算总表</v>
      </c>
      <c r="B3" s="166"/>
      <c r="C3" s="166"/>
      <c r="D3" s="166"/>
    </row>
    <row r="4" ht="18.75" customHeight="1" spans="1:4">
      <c r="A4" s="8" t="str">
        <f>"单位名称："&amp;"耿马傣族佤族自治县民族宗教事务局"</f>
        <v>单位名称：耿马傣族佤族自治县民族宗教事务局</v>
      </c>
      <c r="B4" s="167"/>
      <c r="C4" s="167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7" t="str">
        <f t="shared" ref="B6:D6" si="0">"2025"&amp;"年预算数"</f>
        <v>2025年预算数</v>
      </c>
      <c r="C6" s="32" t="s">
        <v>107</v>
      </c>
      <c r="D6" s="107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8" t="s">
        <v>108</v>
      </c>
      <c r="B8" s="24">
        <v>1720238.43</v>
      </c>
      <c r="C8" s="23" t="s">
        <v>109</v>
      </c>
      <c r="D8" s="24">
        <v>1720238.43</v>
      </c>
    </row>
    <row r="9" ht="18.75" customHeight="1" spans="1:4">
      <c r="A9" s="169" t="s">
        <v>110</v>
      </c>
      <c r="B9" s="24">
        <v>1720238.43</v>
      </c>
      <c r="C9" s="23" t="s">
        <v>111</v>
      </c>
      <c r="D9" s="24">
        <v>1204438.86</v>
      </c>
    </row>
    <row r="10" ht="18.75" customHeight="1" spans="1:4">
      <c r="A10" s="169" t="s">
        <v>112</v>
      </c>
      <c r="B10" s="24"/>
      <c r="C10" s="23" t="s">
        <v>113</v>
      </c>
      <c r="D10" s="24"/>
    </row>
    <row r="11" ht="18.75" customHeight="1" spans="1:4">
      <c r="A11" s="169" t="s">
        <v>114</v>
      </c>
      <c r="B11" s="24"/>
      <c r="C11" s="23" t="s">
        <v>115</v>
      </c>
      <c r="D11" s="24"/>
    </row>
    <row r="12" ht="18.75" customHeight="1" spans="1:4">
      <c r="A12" s="170" t="s">
        <v>116</v>
      </c>
      <c r="B12" s="24"/>
      <c r="C12" s="171" t="s">
        <v>117</v>
      </c>
      <c r="D12" s="24"/>
    </row>
    <row r="13" ht="18.75" customHeight="1" spans="1:4">
      <c r="A13" s="172" t="s">
        <v>110</v>
      </c>
      <c r="B13" s="24"/>
      <c r="C13" s="173" t="s">
        <v>118</v>
      </c>
      <c r="D13" s="24"/>
    </row>
    <row r="14" ht="18.75" customHeight="1" spans="1:4">
      <c r="A14" s="172" t="s">
        <v>112</v>
      </c>
      <c r="B14" s="24"/>
      <c r="C14" s="173" t="s">
        <v>119</v>
      </c>
      <c r="D14" s="24"/>
    </row>
    <row r="15" ht="18.75" customHeight="1" spans="1:4">
      <c r="A15" s="172" t="s">
        <v>114</v>
      </c>
      <c r="B15" s="24"/>
      <c r="C15" s="173" t="s">
        <v>120</v>
      </c>
      <c r="D15" s="24"/>
    </row>
    <row r="16" ht="18.75" customHeight="1" spans="1:4">
      <c r="A16" s="172" t="s">
        <v>26</v>
      </c>
      <c r="B16" s="24"/>
      <c r="C16" s="173" t="s">
        <v>121</v>
      </c>
      <c r="D16" s="24">
        <v>348033.12</v>
      </c>
    </row>
    <row r="17" ht="18.75" customHeight="1" spans="1:4">
      <c r="A17" s="172" t="s">
        <v>26</v>
      </c>
      <c r="B17" s="24" t="s">
        <v>26</v>
      </c>
      <c r="C17" s="173" t="s">
        <v>122</v>
      </c>
      <c r="D17" s="24">
        <v>66007.41</v>
      </c>
    </row>
    <row r="18" ht="18.75" customHeight="1" spans="1:4">
      <c r="A18" s="174" t="s">
        <v>26</v>
      </c>
      <c r="B18" s="24" t="s">
        <v>26</v>
      </c>
      <c r="C18" s="173" t="s">
        <v>123</v>
      </c>
      <c r="D18" s="24"/>
    </row>
    <row r="19" ht="18.75" customHeight="1" spans="1:4">
      <c r="A19" s="174" t="s">
        <v>26</v>
      </c>
      <c r="B19" s="24" t="s">
        <v>26</v>
      </c>
      <c r="C19" s="173" t="s">
        <v>124</v>
      </c>
      <c r="D19" s="24"/>
    </row>
    <row r="20" ht="18.75" customHeight="1" spans="1:4">
      <c r="A20" s="175" t="s">
        <v>26</v>
      </c>
      <c r="B20" s="24" t="s">
        <v>26</v>
      </c>
      <c r="C20" s="173" t="s">
        <v>125</v>
      </c>
      <c r="D20" s="24"/>
    </row>
    <row r="21" ht="18.75" customHeight="1" spans="1:4">
      <c r="A21" s="175" t="s">
        <v>26</v>
      </c>
      <c r="B21" s="24" t="s">
        <v>26</v>
      </c>
      <c r="C21" s="173" t="s">
        <v>126</v>
      </c>
      <c r="D21" s="24"/>
    </row>
    <row r="22" ht="18.75" customHeight="1" spans="1:4">
      <c r="A22" s="175" t="s">
        <v>26</v>
      </c>
      <c r="B22" s="24" t="s">
        <v>26</v>
      </c>
      <c r="C22" s="173" t="s">
        <v>127</v>
      </c>
      <c r="D22" s="24"/>
    </row>
    <row r="23" ht="18.75" customHeight="1" spans="1:4">
      <c r="A23" s="175" t="s">
        <v>26</v>
      </c>
      <c r="B23" s="24" t="s">
        <v>26</v>
      </c>
      <c r="C23" s="173" t="s">
        <v>128</v>
      </c>
      <c r="D23" s="24"/>
    </row>
    <row r="24" ht="18.75" customHeight="1" spans="1:4">
      <c r="A24" s="175" t="s">
        <v>26</v>
      </c>
      <c r="B24" s="24" t="s">
        <v>26</v>
      </c>
      <c r="C24" s="173" t="s">
        <v>129</v>
      </c>
      <c r="D24" s="24"/>
    </row>
    <row r="25" ht="18.75" customHeight="1" spans="1:4">
      <c r="A25" s="175" t="s">
        <v>26</v>
      </c>
      <c r="B25" s="24" t="s">
        <v>26</v>
      </c>
      <c r="C25" s="173" t="s">
        <v>130</v>
      </c>
      <c r="D25" s="24"/>
    </row>
    <row r="26" ht="18.75" customHeight="1" spans="1:4">
      <c r="A26" s="175" t="s">
        <v>26</v>
      </c>
      <c r="B26" s="24" t="s">
        <v>26</v>
      </c>
      <c r="C26" s="173" t="s">
        <v>131</v>
      </c>
      <c r="D26" s="24"/>
    </row>
    <row r="27" ht="18.75" customHeight="1" spans="1:4">
      <c r="A27" s="175" t="s">
        <v>26</v>
      </c>
      <c r="B27" s="24" t="s">
        <v>26</v>
      </c>
      <c r="C27" s="173" t="s">
        <v>132</v>
      </c>
      <c r="D27" s="24">
        <v>101759.04</v>
      </c>
    </row>
    <row r="28" ht="18.75" customHeight="1" spans="1:4">
      <c r="A28" s="175" t="s">
        <v>26</v>
      </c>
      <c r="B28" s="24" t="s">
        <v>26</v>
      </c>
      <c r="C28" s="173" t="s">
        <v>133</v>
      </c>
      <c r="D28" s="24"/>
    </row>
    <row r="29" ht="18.75" customHeight="1" spans="1:4">
      <c r="A29" s="175" t="s">
        <v>26</v>
      </c>
      <c r="B29" s="24" t="s">
        <v>26</v>
      </c>
      <c r="C29" s="173" t="s">
        <v>134</v>
      </c>
      <c r="D29" s="24"/>
    </row>
    <row r="30" ht="18.75" customHeight="1" spans="1:4">
      <c r="A30" s="175" t="s">
        <v>26</v>
      </c>
      <c r="B30" s="24" t="s">
        <v>26</v>
      </c>
      <c r="C30" s="173" t="s">
        <v>135</v>
      </c>
      <c r="D30" s="24"/>
    </row>
    <row r="31" ht="18.75" customHeight="1" spans="1:4">
      <c r="A31" s="175" t="s">
        <v>26</v>
      </c>
      <c r="B31" s="24" t="s">
        <v>26</v>
      </c>
      <c r="C31" s="173" t="s">
        <v>136</v>
      </c>
      <c r="D31" s="24"/>
    </row>
    <row r="32" ht="18.75" customHeight="1" spans="1:4">
      <c r="A32" s="176" t="s">
        <v>26</v>
      </c>
      <c r="B32" s="24" t="s">
        <v>26</v>
      </c>
      <c r="C32" s="173" t="s">
        <v>137</v>
      </c>
      <c r="D32" s="24"/>
    </row>
    <row r="33" ht="18.75" customHeight="1" spans="1:4">
      <c r="A33" s="176" t="s">
        <v>26</v>
      </c>
      <c r="B33" s="24" t="s">
        <v>26</v>
      </c>
      <c r="C33" s="173" t="s">
        <v>138</v>
      </c>
      <c r="D33" s="24"/>
    </row>
    <row r="34" ht="18.75" customHeight="1" spans="1:4">
      <c r="A34" s="176" t="s">
        <v>26</v>
      </c>
      <c r="B34" s="24" t="s">
        <v>26</v>
      </c>
      <c r="C34" s="173" t="s">
        <v>139</v>
      </c>
      <c r="D34" s="24"/>
    </row>
    <row r="35" ht="18.75" customHeight="1" spans="1:4">
      <c r="A35" s="176" t="s">
        <v>26</v>
      </c>
      <c r="B35" s="24" t="s">
        <v>26</v>
      </c>
      <c r="C35" s="173" t="s">
        <v>140</v>
      </c>
      <c r="D35" s="24"/>
    </row>
    <row r="36" ht="18.75" customHeight="1" spans="1:4">
      <c r="A36" s="56" t="s">
        <v>141</v>
      </c>
      <c r="B36" s="177">
        <v>1720238.43</v>
      </c>
      <c r="C36" s="178" t="s">
        <v>51</v>
      </c>
      <c r="D36" s="177">
        <v>1720238.43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20.4166666666667" customWidth="1"/>
    <col min="5" max="7" width="24.28703703703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7"/>
      <c r="F2" s="58"/>
      <c r="G2" s="40" t="s">
        <v>142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8"/>
      <c r="C3" s="158"/>
      <c r="D3" s="158"/>
      <c r="E3" s="158"/>
      <c r="F3" s="158"/>
      <c r="G3" s="158"/>
    </row>
    <row r="4" ht="18" customHeight="1" spans="1:7">
      <c r="A4" s="159" t="str">
        <f>"单位名称："&amp;"耿马傣族佤族自治县民族宗教事务局"</f>
        <v>单位名称：耿马傣族佤族自治县民族宗教事务局</v>
      </c>
      <c r="B4" s="30"/>
      <c r="C4" s="31"/>
      <c r="D4" s="31"/>
      <c r="E4" s="31"/>
      <c r="F4" s="102"/>
      <c r="G4" s="40" t="s">
        <v>1</v>
      </c>
    </row>
    <row r="5" ht="20.25" customHeight="1" spans="1:7">
      <c r="A5" s="160" t="s">
        <v>143</v>
      </c>
      <c r="B5" s="161"/>
      <c r="C5" s="107" t="s">
        <v>55</v>
      </c>
      <c r="D5" s="130" t="s">
        <v>75</v>
      </c>
      <c r="E5" s="14"/>
      <c r="F5" s="15"/>
      <c r="G5" s="123" t="s">
        <v>76</v>
      </c>
    </row>
    <row r="6" ht="20.25" customHeight="1" spans="1:7">
      <c r="A6" s="162" t="s">
        <v>73</v>
      </c>
      <c r="B6" s="162" t="s">
        <v>74</v>
      </c>
      <c r="C6" s="34"/>
      <c r="D6" s="67" t="s">
        <v>57</v>
      </c>
      <c r="E6" s="67" t="s">
        <v>144</v>
      </c>
      <c r="F6" s="67" t="s">
        <v>145</v>
      </c>
      <c r="G6" s="95"/>
    </row>
    <row r="7" ht="19.5" customHeight="1" spans="1:7">
      <c r="A7" s="162" t="s">
        <v>146</v>
      </c>
      <c r="B7" s="162" t="s">
        <v>147</v>
      </c>
      <c r="C7" s="162" t="s">
        <v>148</v>
      </c>
      <c r="D7" s="67">
        <v>4</v>
      </c>
      <c r="E7" s="163" t="s">
        <v>149</v>
      </c>
      <c r="F7" s="163" t="s">
        <v>150</v>
      </c>
      <c r="G7" s="162" t="s">
        <v>151</v>
      </c>
    </row>
    <row r="8" ht="18" customHeight="1" spans="1:7">
      <c r="A8" s="35" t="s">
        <v>84</v>
      </c>
      <c r="B8" s="35" t="s">
        <v>85</v>
      </c>
      <c r="C8" s="24">
        <v>1204438.86</v>
      </c>
      <c r="D8" s="24">
        <v>1102438.86</v>
      </c>
      <c r="E8" s="24">
        <v>983327.85</v>
      </c>
      <c r="F8" s="24">
        <v>119111.01</v>
      </c>
      <c r="G8" s="24">
        <v>102000</v>
      </c>
    </row>
    <row r="9" ht="18" customHeight="1" spans="1:7">
      <c r="A9" s="118" t="s">
        <v>86</v>
      </c>
      <c r="B9" s="118" t="s">
        <v>152</v>
      </c>
      <c r="C9" s="24">
        <v>1204438.86</v>
      </c>
      <c r="D9" s="24">
        <v>1102438.86</v>
      </c>
      <c r="E9" s="24">
        <v>983327.85</v>
      </c>
      <c r="F9" s="24">
        <v>119111.01</v>
      </c>
      <c r="G9" s="24">
        <v>102000</v>
      </c>
    </row>
    <row r="10" ht="18" customHeight="1" spans="1:7">
      <c r="A10" s="119" t="s">
        <v>87</v>
      </c>
      <c r="B10" s="119" t="s">
        <v>153</v>
      </c>
      <c r="C10" s="24">
        <v>1102438.86</v>
      </c>
      <c r="D10" s="24">
        <v>1102438.86</v>
      </c>
      <c r="E10" s="24">
        <v>983327.85</v>
      </c>
      <c r="F10" s="24">
        <v>119111.01</v>
      </c>
      <c r="G10" s="24"/>
    </row>
    <row r="11" ht="18" customHeight="1" spans="1:7">
      <c r="A11" s="119" t="s">
        <v>88</v>
      </c>
      <c r="B11" s="119" t="s">
        <v>154</v>
      </c>
      <c r="C11" s="24">
        <v>50000</v>
      </c>
      <c r="D11" s="24"/>
      <c r="E11" s="24"/>
      <c r="F11" s="24"/>
      <c r="G11" s="24">
        <v>50000</v>
      </c>
    </row>
    <row r="12" ht="18" customHeight="1" spans="1:7">
      <c r="A12" s="119" t="s">
        <v>89</v>
      </c>
      <c r="B12" s="119" t="s">
        <v>155</v>
      </c>
      <c r="C12" s="24">
        <v>52000</v>
      </c>
      <c r="D12" s="24"/>
      <c r="E12" s="24"/>
      <c r="F12" s="24"/>
      <c r="G12" s="24">
        <v>52000</v>
      </c>
    </row>
    <row r="13" ht="18" customHeight="1" spans="1:7">
      <c r="A13" s="35" t="s">
        <v>90</v>
      </c>
      <c r="B13" s="35" t="s">
        <v>91</v>
      </c>
      <c r="C13" s="24">
        <v>348033.12</v>
      </c>
      <c r="D13" s="24">
        <v>348033.12</v>
      </c>
      <c r="E13" s="24">
        <v>348033.12</v>
      </c>
      <c r="F13" s="24"/>
      <c r="G13" s="24"/>
    </row>
    <row r="14" ht="18" customHeight="1" spans="1:7">
      <c r="A14" s="118" t="s">
        <v>92</v>
      </c>
      <c r="B14" s="118" t="s">
        <v>156</v>
      </c>
      <c r="C14" s="24">
        <v>348033.12</v>
      </c>
      <c r="D14" s="24">
        <v>348033.12</v>
      </c>
      <c r="E14" s="24">
        <v>348033.12</v>
      </c>
      <c r="F14" s="24"/>
      <c r="G14" s="24"/>
    </row>
    <row r="15" ht="18" customHeight="1" spans="1:7">
      <c r="A15" s="119" t="s">
        <v>93</v>
      </c>
      <c r="B15" s="119" t="s">
        <v>157</v>
      </c>
      <c r="C15" s="24">
        <v>212354.4</v>
      </c>
      <c r="D15" s="24">
        <v>212354.4</v>
      </c>
      <c r="E15" s="24">
        <v>212354.4</v>
      </c>
      <c r="F15" s="24"/>
      <c r="G15" s="24"/>
    </row>
    <row r="16" ht="18" customHeight="1" spans="1:7">
      <c r="A16" s="119" t="s">
        <v>94</v>
      </c>
      <c r="B16" s="119" t="s">
        <v>158</v>
      </c>
      <c r="C16" s="24">
        <v>135678.72</v>
      </c>
      <c r="D16" s="24">
        <v>135678.72</v>
      </c>
      <c r="E16" s="24">
        <v>135678.72</v>
      </c>
      <c r="F16" s="24"/>
      <c r="G16" s="24"/>
    </row>
    <row r="17" ht="18" customHeight="1" spans="1:7">
      <c r="A17" s="35" t="s">
        <v>95</v>
      </c>
      <c r="B17" s="35" t="s">
        <v>96</v>
      </c>
      <c r="C17" s="24">
        <v>66007.41</v>
      </c>
      <c r="D17" s="24">
        <v>66007.41</v>
      </c>
      <c r="E17" s="24">
        <v>66007.41</v>
      </c>
      <c r="F17" s="24"/>
      <c r="G17" s="24"/>
    </row>
    <row r="18" ht="18" customHeight="1" spans="1:7">
      <c r="A18" s="118" t="s">
        <v>97</v>
      </c>
      <c r="B18" s="118" t="s">
        <v>159</v>
      </c>
      <c r="C18" s="24">
        <v>66007.41</v>
      </c>
      <c r="D18" s="24">
        <v>66007.41</v>
      </c>
      <c r="E18" s="24">
        <v>66007.41</v>
      </c>
      <c r="F18" s="24"/>
      <c r="G18" s="24"/>
    </row>
    <row r="19" ht="18" customHeight="1" spans="1:7">
      <c r="A19" s="119" t="s">
        <v>98</v>
      </c>
      <c r="B19" s="119" t="s">
        <v>160</v>
      </c>
      <c r="C19" s="24">
        <v>41018.69</v>
      </c>
      <c r="D19" s="24">
        <v>41018.69</v>
      </c>
      <c r="E19" s="24">
        <v>41018.69</v>
      </c>
      <c r="F19" s="24"/>
      <c r="G19" s="24"/>
    </row>
    <row r="20" ht="18" customHeight="1" spans="1:7">
      <c r="A20" s="119" t="s">
        <v>99</v>
      </c>
      <c r="B20" s="119" t="s">
        <v>161</v>
      </c>
      <c r="C20" s="24">
        <v>19188.74</v>
      </c>
      <c r="D20" s="24">
        <v>19188.74</v>
      </c>
      <c r="E20" s="24">
        <v>19188.74</v>
      </c>
      <c r="F20" s="24"/>
      <c r="G20" s="24"/>
    </row>
    <row r="21" ht="18" customHeight="1" spans="1:7">
      <c r="A21" s="119" t="s">
        <v>100</v>
      </c>
      <c r="B21" s="119" t="s">
        <v>162</v>
      </c>
      <c r="C21" s="24">
        <v>5799.98</v>
      </c>
      <c r="D21" s="24">
        <v>5799.98</v>
      </c>
      <c r="E21" s="24">
        <v>5799.98</v>
      </c>
      <c r="F21" s="24"/>
      <c r="G21" s="24"/>
    </row>
    <row r="22" ht="18" customHeight="1" spans="1:7">
      <c r="A22" s="35" t="s">
        <v>101</v>
      </c>
      <c r="B22" s="35" t="s">
        <v>102</v>
      </c>
      <c r="C22" s="24">
        <v>101759.04</v>
      </c>
      <c r="D22" s="24">
        <v>101759.04</v>
      </c>
      <c r="E22" s="24">
        <v>101759.04</v>
      </c>
      <c r="F22" s="24"/>
      <c r="G22" s="24"/>
    </row>
    <row r="23" ht="18" customHeight="1" spans="1:7">
      <c r="A23" s="118" t="s">
        <v>103</v>
      </c>
      <c r="B23" s="118" t="s">
        <v>163</v>
      </c>
      <c r="C23" s="24">
        <v>101759.04</v>
      </c>
      <c r="D23" s="24">
        <v>101759.04</v>
      </c>
      <c r="E23" s="24">
        <v>101759.04</v>
      </c>
      <c r="F23" s="24"/>
      <c r="G23" s="24"/>
    </row>
    <row r="24" ht="18" customHeight="1" spans="1:7">
      <c r="A24" s="119" t="s">
        <v>104</v>
      </c>
      <c r="B24" s="119" t="s">
        <v>164</v>
      </c>
      <c r="C24" s="24">
        <v>101759.04</v>
      </c>
      <c r="D24" s="24">
        <v>101759.04</v>
      </c>
      <c r="E24" s="24">
        <v>101759.04</v>
      </c>
      <c r="F24" s="24"/>
      <c r="G24" s="24"/>
    </row>
    <row r="25" ht="18" customHeight="1" spans="1:7">
      <c r="A25" s="164" t="s">
        <v>105</v>
      </c>
      <c r="B25" s="165" t="s">
        <v>105</v>
      </c>
      <c r="C25" s="24">
        <v>1720238.43</v>
      </c>
      <c r="D25" s="24">
        <v>1618238.43</v>
      </c>
      <c r="E25" s="24">
        <v>1499127.42</v>
      </c>
      <c r="F25" s="24">
        <v>119111.01</v>
      </c>
      <c r="G25" s="24">
        <v>102000</v>
      </c>
    </row>
  </sheetData>
  <mergeCells count="7">
    <mergeCell ref="A3:G3"/>
    <mergeCell ref="A4:E4"/>
    <mergeCell ref="A5:B5"/>
    <mergeCell ref="D5:F5"/>
    <mergeCell ref="A25:B25"/>
    <mergeCell ref="C5:C6"/>
    <mergeCell ref="G5:G6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C15" sqref="C15"/>
    </sheetView>
  </sheetViews>
  <sheetFormatPr defaultColWidth="9.13888888888889" defaultRowHeight="14.25" customHeight="1" outlineLevelCol="6"/>
  <cols>
    <col min="1" max="2" width="27.4259259259259" style="139" customWidth="1"/>
    <col min="3" max="7" width="31.1759259259259" style="139" customWidth="1"/>
    <col min="8" max="16384" width="9.13888888888889" style="139"/>
  </cols>
  <sheetData>
    <row r="1" s="139" customFormat="1" customHeight="1" spans="1:7">
      <c r="A1" s="140"/>
      <c r="B1" s="140"/>
      <c r="C1" s="140"/>
      <c r="D1" s="140"/>
      <c r="E1" s="140"/>
      <c r="F1" s="140"/>
      <c r="G1" s="140"/>
    </row>
    <row r="2" s="139" customFormat="1" ht="12" customHeight="1" spans="1:7">
      <c r="A2" s="141"/>
      <c r="B2" s="141"/>
      <c r="C2" s="141"/>
      <c r="D2" s="142"/>
      <c r="G2" s="143" t="s">
        <v>165</v>
      </c>
    </row>
    <row r="3" s="139" customFormat="1" ht="25.5" customHeight="1" spans="1:7">
      <c r="A3" s="144" t="s">
        <v>166</v>
      </c>
      <c r="B3" s="144"/>
      <c r="C3" s="144"/>
      <c r="D3" s="144"/>
      <c r="E3" s="144"/>
      <c r="F3" s="144"/>
      <c r="G3" s="144"/>
    </row>
    <row r="4" s="139" customFormat="1" ht="15.75" customHeight="1" spans="1:7">
      <c r="A4" s="145" t="str">
        <f>"单位名称："&amp;""</f>
        <v>单位名称：</v>
      </c>
      <c r="B4" s="145"/>
      <c r="C4" s="141"/>
      <c r="D4" s="142"/>
      <c r="G4" s="143" t="s">
        <v>167</v>
      </c>
    </row>
    <row r="5" s="139" customFormat="1" ht="19.5" customHeight="1" spans="1:7">
      <c r="A5" s="146" t="s">
        <v>168</v>
      </c>
      <c r="B5" s="146" t="s">
        <v>169</v>
      </c>
      <c r="C5" s="147" t="s">
        <v>170</v>
      </c>
      <c r="D5" s="148" t="s">
        <v>171</v>
      </c>
      <c r="E5" s="149"/>
      <c r="F5" s="150"/>
      <c r="G5" s="147" t="s">
        <v>172</v>
      </c>
    </row>
    <row r="6" s="139" customFormat="1" ht="19.5" customHeight="1" spans="1:7">
      <c r="A6" s="151"/>
      <c r="B6" s="152"/>
      <c r="C6" s="153"/>
      <c r="D6" s="154" t="s">
        <v>57</v>
      </c>
      <c r="E6" s="154" t="s">
        <v>173</v>
      </c>
      <c r="F6" s="154" t="s">
        <v>174</v>
      </c>
      <c r="G6" s="153"/>
    </row>
    <row r="7" s="139" customFormat="1" ht="18.75" customHeight="1" spans="1:7">
      <c r="A7" s="152"/>
      <c r="B7" s="155">
        <v>1</v>
      </c>
      <c r="C7" s="155">
        <v>2</v>
      </c>
      <c r="D7" s="156">
        <v>3</v>
      </c>
      <c r="E7" s="155">
        <v>4</v>
      </c>
      <c r="F7" s="155">
        <v>5</v>
      </c>
      <c r="G7" s="155">
        <v>6</v>
      </c>
    </row>
    <row r="8" s="139" customFormat="1" ht="18.75" customHeight="1" spans="1:7">
      <c r="A8" s="152" t="s">
        <v>55</v>
      </c>
      <c r="B8" s="155"/>
      <c r="C8" s="155"/>
      <c r="D8" s="156"/>
      <c r="E8" s="155"/>
      <c r="F8" s="155"/>
      <c r="G8" s="155"/>
    </row>
    <row r="9" s="139" customFormat="1" ht="18.75" customHeight="1" spans="1:7">
      <c r="A9" s="152" t="s">
        <v>175</v>
      </c>
      <c r="B9" s="155">
        <v>25500</v>
      </c>
      <c r="C9" s="155"/>
      <c r="D9" s="156">
        <v>20000</v>
      </c>
      <c r="E9" s="155"/>
      <c r="F9" s="155">
        <v>20000</v>
      </c>
      <c r="G9" s="155">
        <v>5500</v>
      </c>
    </row>
    <row r="10" s="139" customFormat="1" ht="18.75" customHeight="1" spans="1:7">
      <c r="A10" s="152" t="s">
        <v>176</v>
      </c>
      <c r="B10" s="155"/>
      <c r="C10" s="155"/>
      <c r="D10" s="156"/>
      <c r="E10" s="155"/>
      <c r="F10" s="155"/>
      <c r="G10" s="155"/>
    </row>
    <row r="11" s="139" customFormat="1" ht="18.75" customHeight="1" spans="1:7">
      <c r="A11" s="152" t="s">
        <v>177</v>
      </c>
      <c r="B11" s="155"/>
      <c r="C11" s="155"/>
      <c r="D11" s="156"/>
      <c r="E11" s="155"/>
      <c r="F11" s="155"/>
      <c r="G11" s="155"/>
    </row>
    <row r="12" s="139" customFormat="1" ht="18.75" customHeight="1" spans="1:7">
      <c r="A12" s="152" t="s">
        <v>178</v>
      </c>
      <c r="B12" s="155"/>
      <c r="C12" s="155"/>
      <c r="D12" s="156"/>
      <c r="E12" s="155"/>
      <c r="F12" s="155"/>
      <c r="G12" s="155"/>
    </row>
  </sheetData>
  <mergeCells count="7">
    <mergeCell ref="A3:G3"/>
    <mergeCell ref="A4:E4"/>
    <mergeCell ref="D5:F5"/>
    <mergeCell ref="A5:A7"/>
    <mergeCell ref="B5:B6"/>
    <mergeCell ref="C5:C6"/>
    <mergeCell ref="G5:G6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1"/>
  <sheetViews>
    <sheetView showZeros="0" topLeftCell="L1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32.8518518518519" customWidth="1"/>
    <col min="2" max="2" width="25.4166666666667" customWidth="1"/>
    <col min="3" max="3" width="26.5740740740741" customWidth="1"/>
    <col min="4" max="4" width="10.1388888888889" customWidth="1"/>
    <col min="5" max="5" width="28.5925925925926" customWidth="1"/>
    <col min="6" max="6" width="10.287037037037" customWidth="1"/>
    <col min="7" max="7" width="23" customWidth="1"/>
    <col min="8" max="21" width="19.85185185185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6"/>
      <c r="D2" s="127"/>
      <c r="E2" s="127"/>
      <c r="F2" s="127"/>
      <c r="G2" s="127"/>
      <c r="H2" s="68"/>
      <c r="I2" s="68"/>
      <c r="J2" s="68"/>
      <c r="K2" s="68"/>
      <c r="L2" s="68"/>
      <c r="M2" s="68"/>
      <c r="N2" s="31"/>
      <c r="O2" s="31"/>
      <c r="P2" s="31"/>
      <c r="Q2" s="68"/>
      <c r="U2" s="126"/>
      <c r="W2" s="39" t="s">
        <v>179</v>
      </c>
    </row>
    <row r="3" ht="39.75" customHeight="1" spans="1:23">
      <c r="A3" s="128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"单位名称："&amp;"耿马傣族佤族自治县民族宗教事务局"</f>
        <v>单位名称：耿马傣族佤族自治县民族宗教事务局</v>
      </c>
      <c r="B4" s="129"/>
      <c r="C4" s="129"/>
      <c r="D4" s="129"/>
      <c r="E4" s="129"/>
      <c r="F4" s="129"/>
      <c r="G4" s="129"/>
      <c r="H4" s="72"/>
      <c r="I4" s="72"/>
      <c r="J4" s="72"/>
      <c r="K4" s="72"/>
      <c r="L4" s="72"/>
      <c r="M4" s="72"/>
      <c r="N4" s="94"/>
      <c r="O4" s="94"/>
      <c r="P4" s="94"/>
      <c r="Q4" s="72"/>
      <c r="U4" s="126"/>
      <c r="W4" s="39" t="s">
        <v>167</v>
      </c>
    </row>
    <row r="5" ht="18" customHeight="1" spans="1:23">
      <c r="A5" s="11" t="s">
        <v>180</v>
      </c>
      <c r="B5" s="11" t="s">
        <v>181</v>
      </c>
      <c r="C5" s="11" t="s">
        <v>182</v>
      </c>
      <c r="D5" s="11" t="s">
        <v>183</v>
      </c>
      <c r="E5" s="11" t="s">
        <v>184</v>
      </c>
      <c r="F5" s="11" t="s">
        <v>185</v>
      </c>
      <c r="G5" s="11" t="s">
        <v>186</v>
      </c>
      <c r="H5" s="130" t="s">
        <v>187</v>
      </c>
      <c r="I5" s="65" t="s">
        <v>187</v>
      </c>
      <c r="J5" s="65"/>
      <c r="K5" s="65"/>
      <c r="L5" s="65"/>
      <c r="M5" s="65"/>
      <c r="N5" s="14"/>
      <c r="O5" s="14"/>
      <c r="P5" s="14"/>
      <c r="Q5" s="75" t="s">
        <v>61</v>
      </c>
      <c r="R5" s="65" t="s">
        <v>78</v>
      </c>
      <c r="S5" s="65"/>
      <c r="T5" s="65"/>
      <c r="U5" s="65"/>
      <c r="V5" s="65"/>
      <c r="W5" s="136"/>
    </row>
    <row r="6" ht="18" customHeight="1" spans="1:23">
      <c r="A6" s="16"/>
      <c r="B6" s="125"/>
      <c r="C6" s="16"/>
      <c r="D6" s="16"/>
      <c r="E6" s="16"/>
      <c r="F6" s="16"/>
      <c r="G6" s="16"/>
      <c r="H6" s="107" t="s">
        <v>188</v>
      </c>
      <c r="I6" s="130" t="s">
        <v>58</v>
      </c>
      <c r="J6" s="65"/>
      <c r="K6" s="65"/>
      <c r="L6" s="65"/>
      <c r="M6" s="136"/>
      <c r="N6" s="13" t="s">
        <v>189</v>
      </c>
      <c r="O6" s="14"/>
      <c r="P6" s="15"/>
      <c r="Q6" s="11" t="s">
        <v>61</v>
      </c>
      <c r="R6" s="130" t="s">
        <v>78</v>
      </c>
      <c r="S6" s="75" t="s">
        <v>64</v>
      </c>
      <c r="T6" s="65" t="s">
        <v>78</v>
      </c>
      <c r="U6" s="75" t="s">
        <v>66</v>
      </c>
      <c r="V6" s="75" t="s">
        <v>67</v>
      </c>
      <c r="W6" s="138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7" t="s">
        <v>190</v>
      </c>
      <c r="J7" s="11" t="s">
        <v>191</v>
      </c>
      <c r="K7" s="11" t="s">
        <v>192</v>
      </c>
      <c r="L7" s="11" t="s">
        <v>193</v>
      </c>
      <c r="M7" s="11" t="s">
        <v>194</v>
      </c>
      <c r="N7" s="11" t="s">
        <v>58</v>
      </c>
      <c r="O7" s="11" t="s">
        <v>59</v>
      </c>
      <c r="P7" s="11" t="s">
        <v>60</v>
      </c>
      <c r="Q7" s="33"/>
      <c r="R7" s="11" t="s">
        <v>57</v>
      </c>
      <c r="S7" s="11" t="s">
        <v>64</v>
      </c>
      <c r="T7" s="11" t="s">
        <v>195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10"/>
      <c r="B8" s="110"/>
      <c r="C8" s="110"/>
      <c r="D8" s="110"/>
      <c r="E8" s="110"/>
      <c r="F8" s="110"/>
      <c r="G8" s="110"/>
      <c r="H8" s="110"/>
      <c r="I8" s="93"/>
      <c r="J8" s="18" t="s">
        <v>196</v>
      </c>
      <c r="K8" s="18" t="s">
        <v>192</v>
      </c>
      <c r="L8" s="18" t="s">
        <v>193</v>
      </c>
      <c r="M8" s="18" t="s">
        <v>194</v>
      </c>
      <c r="N8" s="18" t="s">
        <v>192</v>
      </c>
      <c r="O8" s="18" t="s">
        <v>193</v>
      </c>
      <c r="P8" s="18" t="s">
        <v>194</v>
      </c>
      <c r="Q8" s="18" t="s">
        <v>61</v>
      </c>
      <c r="R8" s="18" t="s">
        <v>57</v>
      </c>
      <c r="S8" s="18" t="s">
        <v>64</v>
      </c>
      <c r="T8" s="18" t="s">
        <v>195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>
        <v>9</v>
      </c>
      <c r="J9" s="131">
        <v>10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>
        <v>16</v>
      </c>
      <c r="Q9" s="131">
        <v>17</v>
      </c>
      <c r="R9" s="131">
        <v>18</v>
      </c>
      <c r="S9" s="131">
        <v>19</v>
      </c>
      <c r="T9" s="131">
        <v>20</v>
      </c>
      <c r="U9" s="131">
        <v>21</v>
      </c>
      <c r="V9" s="131">
        <v>22</v>
      </c>
      <c r="W9" s="131">
        <v>23</v>
      </c>
    </row>
    <row r="10" ht="21" customHeight="1" spans="1:23">
      <c r="A10" s="132" t="s">
        <v>70</v>
      </c>
      <c r="B10" s="132"/>
      <c r="C10" s="132"/>
      <c r="D10" s="132"/>
      <c r="E10" s="132"/>
      <c r="F10" s="132"/>
      <c r="G10" s="132"/>
      <c r="H10" s="24">
        <v>1618238.43</v>
      </c>
      <c r="I10" s="24">
        <v>1618238.43</v>
      </c>
      <c r="J10" s="24"/>
      <c r="K10" s="24"/>
      <c r="L10" s="24">
        <v>1618238.43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3" t="s">
        <v>70</v>
      </c>
      <c r="B11" s="22"/>
      <c r="C11" s="22"/>
      <c r="D11" s="22"/>
      <c r="E11" s="22"/>
      <c r="F11" s="22"/>
      <c r="G11" s="22"/>
      <c r="H11" s="24">
        <v>1618238.43</v>
      </c>
      <c r="I11" s="24">
        <v>1618238.43</v>
      </c>
      <c r="J11" s="24"/>
      <c r="K11" s="24"/>
      <c r="L11" s="24">
        <v>1618238.43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3" t="s">
        <v>70</v>
      </c>
      <c r="B12" s="22" t="s">
        <v>197</v>
      </c>
      <c r="C12" s="22" t="s">
        <v>198</v>
      </c>
      <c r="D12" s="22" t="s">
        <v>87</v>
      </c>
      <c r="E12" s="22" t="s">
        <v>153</v>
      </c>
      <c r="F12" s="22" t="s">
        <v>199</v>
      </c>
      <c r="G12" s="22" t="s">
        <v>200</v>
      </c>
      <c r="H12" s="24">
        <v>235200</v>
      </c>
      <c r="I12" s="24">
        <v>235200</v>
      </c>
      <c r="J12" s="24"/>
      <c r="K12" s="24"/>
      <c r="L12" s="24">
        <v>235200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3" t="s">
        <v>70</v>
      </c>
      <c r="B13" s="22" t="s">
        <v>201</v>
      </c>
      <c r="C13" s="22" t="s">
        <v>202</v>
      </c>
      <c r="D13" s="22" t="s">
        <v>87</v>
      </c>
      <c r="E13" s="22" t="s">
        <v>153</v>
      </c>
      <c r="F13" s="22" t="s">
        <v>199</v>
      </c>
      <c r="G13" s="22" t="s">
        <v>200</v>
      </c>
      <c r="H13" s="24">
        <v>122700</v>
      </c>
      <c r="I13" s="24">
        <v>122700</v>
      </c>
      <c r="J13" s="24"/>
      <c r="K13" s="24"/>
      <c r="L13" s="24">
        <v>122700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3" t="s">
        <v>70</v>
      </c>
      <c r="B14" s="22" t="s">
        <v>197</v>
      </c>
      <c r="C14" s="22" t="s">
        <v>198</v>
      </c>
      <c r="D14" s="22" t="s">
        <v>87</v>
      </c>
      <c r="E14" s="22" t="s">
        <v>153</v>
      </c>
      <c r="F14" s="22" t="s">
        <v>203</v>
      </c>
      <c r="G14" s="22" t="s">
        <v>204</v>
      </c>
      <c r="H14" s="24">
        <v>57300</v>
      </c>
      <c r="I14" s="24">
        <v>57300</v>
      </c>
      <c r="J14" s="24"/>
      <c r="K14" s="24"/>
      <c r="L14" s="24">
        <v>57300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3" t="s">
        <v>70</v>
      </c>
      <c r="B15" s="22" t="s">
        <v>197</v>
      </c>
      <c r="C15" s="22" t="s">
        <v>198</v>
      </c>
      <c r="D15" s="22" t="s">
        <v>87</v>
      </c>
      <c r="E15" s="22" t="s">
        <v>153</v>
      </c>
      <c r="F15" s="22" t="s">
        <v>203</v>
      </c>
      <c r="G15" s="22" t="s">
        <v>204</v>
      </c>
      <c r="H15" s="24">
        <v>247488</v>
      </c>
      <c r="I15" s="24">
        <v>247488</v>
      </c>
      <c r="J15" s="24"/>
      <c r="K15" s="24"/>
      <c r="L15" s="24">
        <v>247488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3" t="s">
        <v>70</v>
      </c>
      <c r="B16" s="22" t="s">
        <v>201</v>
      </c>
      <c r="C16" s="22" t="s">
        <v>202</v>
      </c>
      <c r="D16" s="22" t="s">
        <v>87</v>
      </c>
      <c r="E16" s="22" t="s">
        <v>153</v>
      </c>
      <c r="F16" s="22" t="s">
        <v>203</v>
      </c>
      <c r="G16" s="22" t="s">
        <v>204</v>
      </c>
      <c r="H16" s="24">
        <v>24720</v>
      </c>
      <c r="I16" s="24">
        <v>24720</v>
      </c>
      <c r="J16" s="24"/>
      <c r="K16" s="24"/>
      <c r="L16" s="24">
        <v>24720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3" t="s">
        <v>70</v>
      </c>
      <c r="B17" s="22" t="s">
        <v>197</v>
      </c>
      <c r="C17" s="22" t="s">
        <v>198</v>
      </c>
      <c r="D17" s="22" t="s">
        <v>87</v>
      </c>
      <c r="E17" s="22" t="s">
        <v>153</v>
      </c>
      <c r="F17" s="22" t="s">
        <v>205</v>
      </c>
      <c r="G17" s="22" t="s">
        <v>206</v>
      </c>
      <c r="H17" s="24">
        <v>19600</v>
      </c>
      <c r="I17" s="24">
        <v>19600</v>
      </c>
      <c r="J17" s="24"/>
      <c r="K17" s="24"/>
      <c r="L17" s="24">
        <v>19600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3" t="s">
        <v>70</v>
      </c>
      <c r="B18" s="22" t="s">
        <v>207</v>
      </c>
      <c r="C18" s="22" t="s">
        <v>208</v>
      </c>
      <c r="D18" s="22" t="s">
        <v>87</v>
      </c>
      <c r="E18" s="22" t="s">
        <v>153</v>
      </c>
      <c r="F18" s="22" t="s">
        <v>205</v>
      </c>
      <c r="G18" s="22" t="s">
        <v>206</v>
      </c>
      <c r="H18" s="24">
        <v>95040</v>
      </c>
      <c r="I18" s="24">
        <v>95040</v>
      </c>
      <c r="J18" s="24"/>
      <c r="K18" s="24"/>
      <c r="L18" s="24">
        <v>95040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3" t="s">
        <v>70</v>
      </c>
      <c r="B19" s="22" t="s">
        <v>209</v>
      </c>
      <c r="C19" s="22" t="s">
        <v>210</v>
      </c>
      <c r="D19" s="22" t="s">
        <v>87</v>
      </c>
      <c r="E19" s="22" t="s">
        <v>153</v>
      </c>
      <c r="F19" s="22" t="s">
        <v>211</v>
      </c>
      <c r="G19" s="22" t="s">
        <v>212</v>
      </c>
      <c r="H19" s="24">
        <v>83004</v>
      </c>
      <c r="I19" s="24">
        <v>83004</v>
      </c>
      <c r="J19" s="24"/>
      <c r="K19" s="24"/>
      <c r="L19" s="24">
        <v>83004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3" t="s">
        <v>70</v>
      </c>
      <c r="B20" s="22" t="s">
        <v>213</v>
      </c>
      <c r="C20" s="22" t="s">
        <v>214</v>
      </c>
      <c r="D20" s="22" t="s">
        <v>87</v>
      </c>
      <c r="E20" s="22" t="s">
        <v>153</v>
      </c>
      <c r="F20" s="22" t="s">
        <v>211</v>
      </c>
      <c r="G20" s="22" t="s">
        <v>212</v>
      </c>
      <c r="H20" s="24">
        <v>54000</v>
      </c>
      <c r="I20" s="24">
        <v>54000</v>
      </c>
      <c r="J20" s="24"/>
      <c r="K20" s="24"/>
      <c r="L20" s="24">
        <v>54000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3" t="s">
        <v>70</v>
      </c>
      <c r="B21" s="22" t="s">
        <v>215</v>
      </c>
      <c r="C21" s="22" t="s">
        <v>216</v>
      </c>
      <c r="D21" s="22" t="s">
        <v>87</v>
      </c>
      <c r="E21" s="22" t="s">
        <v>153</v>
      </c>
      <c r="F21" s="22" t="s">
        <v>211</v>
      </c>
      <c r="G21" s="22" t="s">
        <v>212</v>
      </c>
      <c r="H21" s="24">
        <v>39840</v>
      </c>
      <c r="I21" s="24">
        <v>39840</v>
      </c>
      <c r="J21" s="24"/>
      <c r="K21" s="24"/>
      <c r="L21" s="24">
        <v>39840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3" t="s">
        <v>70</v>
      </c>
      <c r="B22" s="22" t="s">
        <v>217</v>
      </c>
      <c r="C22" s="22" t="s">
        <v>218</v>
      </c>
      <c r="D22" s="22" t="s">
        <v>94</v>
      </c>
      <c r="E22" s="22" t="s">
        <v>158</v>
      </c>
      <c r="F22" s="22" t="s">
        <v>219</v>
      </c>
      <c r="G22" s="22" t="s">
        <v>220</v>
      </c>
      <c r="H22" s="24">
        <v>135678.72</v>
      </c>
      <c r="I22" s="24">
        <v>135678.72</v>
      </c>
      <c r="J22" s="24"/>
      <c r="K22" s="24"/>
      <c r="L22" s="24">
        <v>135678.72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3" t="s">
        <v>70</v>
      </c>
      <c r="B23" s="22" t="s">
        <v>217</v>
      </c>
      <c r="C23" s="22" t="s">
        <v>218</v>
      </c>
      <c r="D23" s="22" t="s">
        <v>221</v>
      </c>
      <c r="E23" s="22" t="s">
        <v>222</v>
      </c>
      <c r="F23" s="22" t="s">
        <v>223</v>
      </c>
      <c r="G23" s="22" t="s">
        <v>224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3" t="s">
        <v>70</v>
      </c>
      <c r="B24" s="22" t="s">
        <v>217</v>
      </c>
      <c r="C24" s="22" t="s">
        <v>218</v>
      </c>
      <c r="D24" s="22" t="s">
        <v>98</v>
      </c>
      <c r="E24" s="22" t="s">
        <v>160</v>
      </c>
      <c r="F24" s="22" t="s">
        <v>225</v>
      </c>
      <c r="G24" s="22" t="s">
        <v>226</v>
      </c>
      <c r="H24" s="24">
        <v>41018.69</v>
      </c>
      <c r="I24" s="24">
        <v>41018.69</v>
      </c>
      <c r="J24" s="24"/>
      <c r="K24" s="24"/>
      <c r="L24" s="24">
        <v>41018.69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3" t="s">
        <v>70</v>
      </c>
      <c r="B25" s="22" t="s">
        <v>217</v>
      </c>
      <c r="C25" s="22" t="s">
        <v>218</v>
      </c>
      <c r="D25" s="22" t="s">
        <v>99</v>
      </c>
      <c r="E25" s="22" t="s">
        <v>161</v>
      </c>
      <c r="F25" s="22" t="s">
        <v>225</v>
      </c>
      <c r="G25" s="22" t="s">
        <v>226</v>
      </c>
      <c r="H25" s="24">
        <v>19188.74</v>
      </c>
      <c r="I25" s="24">
        <v>19188.74</v>
      </c>
      <c r="J25" s="24"/>
      <c r="K25" s="24"/>
      <c r="L25" s="24">
        <v>19188.74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3" t="s">
        <v>70</v>
      </c>
      <c r="B26" s="22" t="s">
        <v>217</v>
      </c>
      <c r="C26" s="22" t="s">
        <v>218</v>
      </c>
      <c r="D26" s="22" t="s">
        <v>227</v>
      </c>
      <c r="E26" s="22" t="s">
        <v>228</v>
      </c>
      <c r="F26" s="22" t="s">
        <v>229</v>
      </c>
      <c r="G26" s="22" t="s">
        <v>230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3" t="s">
        <v>70</v>
      </c>
      <c r="B27" s="22" t="s">
        <v>217</v>
      </c>
      <c r="C27" s="22" t="s">
        <v>218</v>
      </c>
      <c r="D27" s="22" t="s">
        <v>87</v>
      </c>
      <c r="E27" s="22" t="s">
        <v>153</v>
      </c>
      <c r="F27" s="22" t="s">
        <v>231</v>
      </c>
      <c r="G27" s="22" t="s">
        <v>232</v>
      </c>
      <c r="H27" s="24">
        <v>1891.85</v>
      </c>
      <c r="I27" s="24">
        <v>1891.85</v>
      </c>
      <c r="J27" s="24"/>
      <c r="K27" s="24"/>
      <c r="L27" s="24">
        <v>1891.85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3" t="s">
        <v>70</v>
      </c>
      <c r="B28" s="22" t="s">
        <v>217</v>
      </c>
      <c r="C28" s="22" t="s">
        <v>218</v>
      </c>
      <c r="D28" s="22" t="s">
        <v>100</v>
      </c>
      <c r="E28" s="22" t="s">
        <v>162</v>
      </c>
      <c r="F28" s="22" t="s">
        <v>231</v>
      </c>
      <c r="G28" s="22" t="s">
        <v>232</v>
      </c>
      <c r="H28" s="24">
        <v>4104</v>
      </c>
      <c r="I28" s="24">
        <v>4104</v>
      </c>
      <c r="J28" s="24"/>
      <c r="K28" s="24"/>
      <c r="L28" s="24">
        <v>4104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3" t="s">
        <v>70</v>
      </c>
      <c r="B29" s="22" t="s">
        <v>217</v>
      </c>
      <c r="C29" s="22" t="s">
        <v>218</v>
      </c>
      <c r="D29" s="22" t="s">
        <v>100</v>
      </c>
      <c r="E29" s="22" t="s">
        <v>162</v>
      </c>
      <c r="F29" s="22" t="s">
        <v>231</v>
      </c>
      <c r="G29" s="22" t="s">
        <v>232</v>
      </c>
      <c r="H29" s="24">
        <v>1695.98</v>
      </c>
      <c r="I29" s="24">
        <v>1695.98</v>
      </c>
      <c r="J29" s="24"/>
      <c r="K29" s="24"/>
      <c r="L29" s="24">
        <v>1695.98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3" t="s">
        <v>70</v>
      </c>
      <c r="B30" s="22" t="s">
        <v>233</v>
      </c>
      <c r="C30" s="22" t="s">
        <v>164</v>
      </c>
      <c r="D30" s="22" t="s">
        <v>104</v>
      </c>
      <c r="E30" s="22" t="s">
        <v>164</v>
      </c>
      <c r="F30" s="22" t="s">
        <v>234</v>
      </c>
      <c r="G30" s="22" t="s">
        <v>164</v>
      </c>
      <c r="H30" s="24">
        <v>101759.04</v>
      </c>
      <c r="I30" s="24">
        <v>101759.04</v>
      </c>
      <c r="J30" s="24"/>
      <c r="K30" s="24"/>
      <c r="L30" s="24">
        <v>101759.04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3" t="s">
        <v>70</v>
      </c>
      <c r="B31" s="22" t="s">
        <v>235</v>
      </c>
      <c r="C31" s="22" t="s">
        <v>236</v>
      </c>
      <c r="D31" s="22" t="s">
        <v>87</v>
      </c>
      <c r="E31" s="22" t="s">
        <v>153</v>
      </c>
      <c r="F31" s="22" t="s">
        <v>237</v>
      </c>
      <c r="G31" s="22" t="s">
        <v>238</v>
      </c>
      <c r="H31" s="24">
        <v>8500</v>
      </c>
      <c r="I31" s="24">
        <v>8500</v>
      </c>
      <c r="J31" s="24"/>
      <c r="K31" s="24"/>
      <c r="L31" s="24">
        <v>8500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3" t="s">
        <v>70</v>
      </c>
      <c r="B32" s="22" t="s">
        <v>239</v>
      </c>
      <c r="C32" s="22" t="s">
        <v>240</v>
      </c>
      <c r="D32" s="22" t="s">
        <v>87</v>
      </c>
      <c r="E32" s="22" t="s">
        <v>153</v>
      </c>
      <c r="F32" s="22" t="s">
        <v>241</v>
      </c>
      <c r="G32" s="22" t="s">
        <v>172</v>
      </c>
      <c r="H32" s="24">
        <v>5500</v>
      </c>
      <c r="I32" s="24">
        <v>5500</v>
      </c>
      <c r="J32" s="24"/>
      <c r="K32" s="24"/>
      <c r="L32" s="24">
        <v>5500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3" t="s">
        <v>70</v>
      </c>
      <c r="B33" s="22" t="s">
        <v>235</v>
      </c>
      <c r="C33" s="22" t="s">
        <v>236</v>
      </c>
      <c r="D33" s="22" t="s">
        <v>87</v>
      </c>
      <c r="E33" s="22" t="s">
        <v>153</v>
      </c>
      <c r="F33" s="22" t="s">
        <v>242</v>
      </c>
      <c r="G33" s="22" t="s">
        <v>243</v>
      </c>
      <c r="H33" s="24">
        <v>14000</v>
      </c>
      <c r="I33" s="24">
        <v>14000</v>
      </c>
      <c r="J33" s="24"/>
      <c r="K33" s="24"/>
      <c r="L33" s="24">
        <v>14000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3" t="s">
        <v>70</v>
      </c>
      <c r="B34" s="22" t="s">
        <v>244</v>
      </c>
      <c r="C34" s="22" t="s">
        <v>245</v>
      </c>
      <c r="D34" s="22" t="s">
        <v>87</v>
      </c>
      <c r="E34" s="22" t="s">
        <v>153</v>
      </c>
      <c r="F34" s="22" t="s">
        <v>246</v>
      </c>
      <c r="G34" s="22" t="s">
        <v>245</v>
      </c>
      <c r="H34" s="24">
        <v>15059.04</v>
      </c>
      <c r="I34" s="24">
        <v>15059.04</v>
      </c>
      <c r="J34" s="24"/>
      <c r="K34" s="24"/>
      <c r="L34" s="24">
        <v>15059.04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3" t="s">
        <v>70</v>
      </c>
      <c r="B35" s="22" t="s">
        <v>247</v>
      </c>
      <c r="C35" s="22" t="s">
        <v>248</v>
      </c>
      <c r="D35" s="22" t="s">
        <v>87</v>
      </c>
      <c r="E35" s="22" t="s">
        <v>153</v>
      </c>
      <c r="F35" s="22" t="s">
        <v>249</v>
      </c>
      <c r="G35" s="22" t="s">
        <v>248</v>
      </c>
      <c r="H35" s="24">
        <v>20000</v>
      </c>
      <c r="I35" s="24">
        <v>20000</v>
      </c>
      <c r="J35" s="24"/>
      <c r="K35" s="24"/>
      <c r="L35" s="24">
        <v>20000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3" t="s">
        <v>70</v>
      </c>
      <c r="B36" s="22" t="s">
        <v>250</v>
      </c>
      <c r="C36" s="22" t="s">
        <v>251</v>
      </c>
      <c r="D36" s="22" t="s">
        <v>87</v>
      </c>
      <c r="E36" s="22" t="s">
        <v>153</v>
      </c>
      <c r="F36" s="22" t="s">
        <v>252</v>
      </c>
      <c r="G36" s="22" t="s">
        <v>253</v>
      </c>
      <c r="H36" s="24">
        <v>45000</v>
      </c>
      <c r="I36" s="24">
        <v>45000</v>
      </c>
      <c r="J36" s="24"/>
      <c r="K36" s="24"/>
      <c r="L36" s="24">
        <v>45000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3" t="s">
        <v>70</v>
      </c>
      <c r="B37" s="22" t="s">
        <v>254</v>
      </c>
      <c r="C37" s="22" t="s">
        <v>255</v>
      </c>
      <c r="D37" s="22" t="s">
        <v>87</v>
      </c>
      <c r="E37" s="22" t="s">
        <v>153</v>
      </c>
      <c r="F37" s="22" t="s">
        <v>256</v>
      </c>
      <c r="G37" s="22" t="s">
        <v>257</v>
      </c>
      <c r="H37" s="24">
        <v>11051.97</v>
      </c>
      <c r="I37" s="24">
        <v>11051.97</v>
      </c>
      <c r="J37" s="24"/>
      <c r="K37" s="24"/>
      <c r="L37" s="24">
        <v>11051.97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3" t="s">
        <v>70</v>
      </c>
      <c r="B38" s="22" t="s">
        <v>258</v>
      </c>
      <c r="C38" s="22" t="s">
        <v>259</v>
      </c>
      <c r="D38" s="22" t="s">
        <v>93</v>
      </c>
      <c r="E38" s="22" t="s">
        <v>157</v>
      </c>
      <c r="F38" s="22" t="s">
        <v>260</v>
      </c>
      <c r="G38" s="22" t="s">
        <v>261</v>
      </c>
      <c r="H38" s="24">
        <v>212354.4</v>
      </c>
      <c r="I38" s="24">
        <v>212354.4</v>
      </c>
      <c r="J38" s="24"/>
      <c r="K38" s="24"/>
      <c r="L38" s="24">
        <v>212354.4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3" t="s">
        <v>70</v>
      </c>
      <c r="B39" s="22" t="s">
        <v>262</v>
      </c>
      <c r="C39" s="22" t="s">
        <v>263</v>
      </c>
      <c r="D39" s="22" t="s">
        <v>87</v>
      </c>
      <c r="E39" s="22" t="s">
        <v>153</v>
      </c>
      <c r="F39" s="22" t="s">
        <v>264</v>
      </c>
      <c r="G39" s="22" t="s">
        <v>265</v>
      </c>
      <c r="H39" s="24">
        <v>2544</v>
      </c>
      <c r="I39" s="24">
        <v>2544</v>
      </c>
      <c r="J39" s="24"/>
      <c r="K39" s="24"/>
      <c r="L39" s="24">
        <v>2544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3" t="s">
        <v>70</v>
      </c>
      <c r="B40" s="22" t="s">
        <v>217</v>
      </c>
      <c r="C40" s="22" t="s">
        <v>218</v>
      </c>
      <c r="D40" s="22" t="s">
        <v>98</v>
      </c>
      <c r="E40" s="22" t="s">
        <v>160</v>
      </c>
      <c r="F40" s="22" t="s">
        <v>266</v>
      </c>
      <c r="G40" s="22" t="s">
        <v>267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36" t="s">
        <v>105</v>
      </c>
      <c r="B41" s="134"/>
      <c r="C41" s="134"/>
      <c r="D41" s="134"/>
      <c r="E41" s="134"/>
      <c r="F41" s="134"/>
      <c r="G41" s="135"/>
      <c r="H41" s="24">
        <v>1618238.43</v>
      </c>
      <c r="I41" s="24">
        <v>1618238.43</v>
      </c>
      <c r="J41" s="24"/>
      <c r="K41" s="24"/>
      <c r="L41" s="24">
        <v>1618238.43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</sheetData>
  <mergeCells count="30">
    <mergeCell ref="A3:W3"/>
    <mergeCell ref="A4:G4"/>
    <mergeCell ref="H5:W5"/>
    <mergeCell ref="I6:M6"/>
    <mergeCell ref="N6:P6"/>
    <mergeCell ref="R6:W6"/>
    <mergeCell ref="A41:G41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12.4166666666667" customWidth="1"/>
    <col min="2" max="2" width="30.4351851851852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87037037037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268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"单位名称："&amp;"耿马傣族佤族自治县民族宗教事务局"</f>
        <v>单位名称：耿马傣族佤族自治县民族宗教事务局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167</v>
      </c>
    </row>
    <row r="5" ht="18.75" customHeight="1" spans="1:23">
      <c r="A5" s="11" t="s">
        <v>269</v>
      </c>
      <c r="B5" s="12" t="s">
        <v>181</v>
      </c>
      <c r="C5" s="11" t="s">
        <v>182</v>
      </c>
      <c r="D5" s="11" t="s">
        <v>270</v>
      </c>
      <c r="E5" s="12" t="s">
        <v>183</v>
      </c>
      <c r="F5" s="12" t="s">
        <v>184</v>
      </c>
      <c r="G5" s="12" t="s">
        <v>271</v>
      </c>
      <c r="H5" s="12" t="s">
        <v>272</v>
      </c>
      <c r="I5" s="32" t="s">
        <v>55</v>
      </c>
      <c r="J5" s="13" t="s">
        <v>273</v>
      </c>
      <c r="K5" s="14"/>
      <c r="L5" s="14"/>
      <c r="M5" s="15"/>
      <c r="N5" s="13" t="s">
        <v>189</v>
      </c>
      <c r="O5" s="14"/>
      <c r="P5" s="15"/>
      <c r="Q5" s="12" t="s">
        <v>61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2" t="s">
        <v>58</v>
      </c>
      <c r="K6" s="123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195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4" t="s">
        <v>57</v>
      </c>
      <c r="K7" s="95"/>
      <c r="L7" s="33"/>
      <c r="M7" s="33"/>
      <c r="N7" s="33"/>
      <c r="O7" s="33"/>
      <c r="P7" s="33"/>
      <c r="Q7" s="33"/>
      <c r="R7" s="33"/>
      <c r="S7" s="125"/>
      <c r="T7" s="125"/>
      <c r="U7" s="125"/>
      <c r="V7" s="125"/>
      <c r="W7" s="125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57</v>
      </c>
      <c r="K8" s="47" t="s">
        <v>274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ht="18.75" customHeight="1" spans="1:23">
      <c r="A10" s="22"/>
      <c r="B10" s="22"/>
      <c r="C10" s="22" t="s">
        <v>275</v>
      </c>
      <c r="D10" s="22"/>
      <c r="E10" s="22"/>
      <c r="F10" s="22"/>
      <c r="G10" s="22"/>
      <c r="H10" s="22"/>
      <c r="I10" s="24">
        <v>2000</v>
      </c>
      <c r="J10" s="24">
        <v>2000</v>
      </c>
      <c r="K10" s="24">
        <v>2000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1" t="s">
        <v>276</v>
      </c>
      <c r="B11" s="121" t="s">
        <v>277</v>
      </c>
      <c r="C11" s="22" t="s">
        <v>275</v>
      </c>
      <c r="D11" s="121" t="s">
        <v>70</v>
      </c>
      <c r="E11" s="121" t="s">
        <v>89</v>
      </c>
      <c r="F11" s="121" t="s">
        <v>155</v>
      </c>
      <c r="G11" s="121" t="s">
        <v>264</v>
      </c>
      <c r="H11" s="121" t="s">
        <v>265</v>
      </c>
      <c r="I11" s="24">
        <v>2000</v>
      </c>
      <c r="J11" s="24">
        <v>2000</v>
      </c>
      <c r="K11" s="24">
        <v>2000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278</v>
      </c>
      <c r="D12" s="26"/>
      <c r="E12" s="26"/>
      <c r="F12" s="26"/>
      <c r="G12" s="26"/>
      <c r="H12" s="26"/>
      <c r="I12" s="24">
        <v>20000</v>
      </c>
      <c r="J12" s="24">
        <v>20000</v>
      </c>
      <c r="K12" s="24">
        <v>20000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1" t="s">
        <v>279</v>
      </c>
      <c r="B13" s="121" t="s">
        <v>280</v>
      </c>
      <c r="C13" s="22" t="s">
        <v>278</v>
      </c>
      <c r="D13" s="121" t="s">
        <v>70</v>
      </c>
      <c r="E13" s="121" t="s">
        <v>88</v>
      </c>
      <c r="F13" s="121" t="s">
        <v>154</v>
      </c>
      <c r="G13" s="121" t="s">
        <v>242</v>
      </c>
      <c r="H13" s="121" t="s">
        <v>243</v>
      </c>
      <c r="I13" s="24">
        <v>20000</v>
      </c>
      <c r="J13" s="24">
        <v>20000</v>
      </c>
      <c r="K13" s="24">
        <v>20000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281</v>
      </c>
      <c r="D14" s="26"/>
      <c r="E14" s="26"/>
      <c r="F14" s="26"/>
      <c r="G14" s="26"/>
      <c r="H14" s="26"/>
      <c r="I14" s="24">
        <v>20000</v>
      </c>
      <c r="J14" s="24">
        <v>20000</v>
      </c>
      <c r="K14" s="24">
        <v>20000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1" t="s">
        <v>276</v>
      </c>
      <c r="B15" s="121" t="s">
        <v>282</v>
      </c>
      <c r="C15" s="22" t="s">
        <v>281</v>
      </c>
      <c r="D15" s="121" t="s">
        <v>70</v>
      </c>
      <c r="E15" s="121" t="s">
        <v>89</v>
      </c>
      <c r="F15" s="121" t="s">
        <v>155</v>
      </c>
      <c r="G15" s="121" t="s">
        <v>283</v>
      </c>
      <c r="H15" s="121" t="s">
        <v>284</v>
      </c>
      <c r="I15" s="24">
        <v>2000</v>
      </c>
      <c r="J15" s="24">
        <v>2000</v>
      </c>
      <c r="K15" s="24">
        <v>2000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1" t="s">
        <v>276</v>
      </c>
      <c r="B16" s="121" t="s">
        <v>282</v>
      </c>
      <c r="C16" s="22" t="s">
        <v>281</v>
      </c>
      <c r="D16" s="121" t="s">
        <v>70</v>
      </c>
      <c r="E16" s="121" t="s">
        <v>89</v>
      </c>
      <c r="F16" s="121" t="s">
        <v>155</v>
      </c>
      <c r="G16" s="121" t="s">
        <v>285</v>
      </c>
      <c r="H16" s="121" t="s">
        <v>286</v>
      </c>
      <c r="I16" s="24">
        <v>18000</v>
      </c>
      <c r="J16" s="24">
        <v>18000</v>
      </c>
      <c r="K16" s="24">
        <v>18000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26"/>
      <c r="B17" s="26"/>
      <c r="C17" s="22" t="s">
        <v>287</v>
      </c>
      <c r="D17" s="26"/>
      <c r="E17" s="26"/>
      <c r="F17" s="26"/>
      <c r="G17" s="26"/>
      <c r="H17" s="26"/>
      <c r="I17" s="24">
        <v>30000</v>
      </c>
      <c r="J17" s="24">
        <v>30000</v>
      </c>
      <c r="K17" s="24">
        <v>30000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1" t="s">
        <v>276</v>
      </c>
      <c r="B18" s="121" t="s">
        <v>288</v>
      </c>
      <c r="C18" s="22" t="s">
        <v>287</v>
      </c>
      <c r="D18" s="121" t="s">
        <v>70</v>
      </c>
      <c r="E18" s="121" t="s">
        <v>89</v>
      </c>
      <c r="F18" s="121" t="s">
        <v>155</v>
      </c>
      <c r="G18" s="121" t="s">
        <v>242</v>
      </c>
      <c r="H18" s="121" t="s">
        <v>243</v>
      </c>
      <c r="I18" s="24">
        <v>15000</v>
      </c>
      <c r="J18" s="24">
        <v>15000</v>
      </c>
      <c r="K18" s="24">
        <v>15000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1" t="s">
        <v>276</v>
      </c>
      <c r="B19" s="121" t="s">
        <v>288</v>
      </c>
      <c r="C19" s="22" t="s">
        <v>287</v>
      </c>
      <c r="D19" s="121" t="s">
        <v>70</v>
      </c>
      <c r="E19" s="121" t="s">
        <v>89</v>
      </c>
      <c r="F19" s="121" t="s">
        <v>155</v>
      </c>
      <c r="G19" s="121" t="s">
        <v>242</v>
      </c>
      <c r="H19" s="121" t="s">
        <v>243</v>
      </c>
      <c r="I19" s="24">
        <v>10000</v>
      </c>
      <c r="J19" s="24">
        <v>10000</v>
      </c>
      <c r="K19" s="24">
        <v>10000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1" t="s">
        <v>276</v>
      </c>
      <c r="B20" s="121" t="s">
        <v>288</v>
      </c>
      <c r="C20" s="22" t="s">
        <v>287</v>
      </c>
      <c r="D20" s="121" t="s">
        <v>70</v>
      </c>
      <c r="E20" s="121" t="s">
        <v>89</v>
      </c>
      <c r="F20" s="121" t="s">
        <v>155</v>
      </c>
      <c r="G20" s="121" t="s">
        <v>283</v>
      </c>
      <c r="H20" s="121" t="s">
        <v>284</v>
      </c>
      <c r="I20" s="24">
        <v>5000</v>
      </c>
      <c r="J20" s="24">
        <v>5000</v>
      </c>
      <c r="K20" s="24">
        <v>5000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26"/>
      <c r="B21" s="26"/>
      <c r="C21" s="22" t="s">
        <v>289</v>
      </c>
      <c r="D21" s="26"/>
      <c r="E21" s="26"/>
      <c r="F21" s="26"/>
      <c r="G21" s="26"/>
      <c r="H21" s="26"/>
      <c r="I21" s="24">
        <v>30000</v>
      </c>
      <c r="J21" s="24">
        <v>30000</v>
      </c>
      <c r="K21" s="24">
        <v>30000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1" t="s">
        <v>279</v>
      </c>
      <c r="B22" s="121" t="s">
        <v>290</v>
      </c>
      <c r="C22" s="22" t="s">
        <v>289</v>
      </c>
      <c r="D22" s="121" t="s">
        <v>70</v>
      </c>
      <c r="E22" s="121" t="s">
        <v>88</v>
      </c>
      <c r="F22" s="121" t="s">
        <v>154</v>
      </c>
      <c r="G22" s="121" t="s">
        <v>242</v>
      </c>
      <c r="H22" s="121" t="s">
        <v>243</v>
      </c>
      <c r="I22" s="24">
        <v>9000</v>
      </c>
      <c r="J22" s="24">
        <v>9000</v>
      </c>
      <c r="K22" s="24">
        <v>9000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1" t="s">
        <v>279</v>
      </c>
      <c r="B23" s="121" t="s">
        <v>290</v>
      </c>
      <c r="C23" s="22" t="s">
        <v>289</v>
      </c>
      <c r="D23" s="121" t="s">
        <v>70</v>
      </c>
      <c r="E23" s="121" t="s">
        <v>88</v>
      </c>
      <c r="F23" s="121" t="s">
        <v>154</v>
      </c>
      <c r="G23" s="121" t="s">
        <v>242</v>
      </c>
      <c r="H23" s="121" t="s">
        <v>243</v>
      </c>
      <c r="I23" s="24">
        <v>10850</v>
      </c>
      <c r="J23" s="24">
        <v>10850</v>
      </c>
      <c r="K23" s="24">
        <v>10850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1" t="s">
        <v>279</v>
      </c>
      <c r="B24" s="121" t="s">
        <v>290</v>
      </c>
      <c r="C24" s="22" t="s">
        <v>289</v>
      </c>
      <c r="D24" s="121" t="s">
        <v>70</v>
      </c>
      <c r="E24" s="121" t="s">
        <v>88</v>
      </c>
      <c r="F24" s="121" t="s">
        <v>154</v>
      </c>
      <c r="G24" s="121" t="s">
        <v>283</v>
      </c>
      <c r="H24" s="121" t="s">
        <v>284</v>
      </c>
      <c r="I24" s="24">
        <v>10150</v>
      </c>
      <c r="J24" s="24">
        <v>10150</v>
      </c>
      <c r="K24" s="24">
        <v>10150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36" t="s">
        <v>105</v>
      </c>
      <c r="B25" s="37"/>
      <c r="C25" s="37"/>
      <c r="D25" s="37"/>
      <c r="E25" s="37"/>
      <c r="F25" s="37"/>
      <c r="G25" s="37"/>
      <c r="H25" s="38"/>
      <c r="I25" s="24">
        <v>102000</v>
      </c>
      <c r="J25" s="24">
        <v>102000</v>
      </c>
      <c r="K25" s="24">
        <v>102000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</sheetData>
  <mergeCells count="28">
    <mergeCell ref="A3:W3"/>
    <mergeCell ref="A4:H4"/>
    <mergeCell ref="J5:M5"/>
    <mergeCell ref="N5:P5"/>
    <mergeCell ref="R5:W5"/>
    <mergeCell ref="A25:H2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4"/>
  <sheetViews>
    <sheetView showZeros="0" workbookViewId="0">
      <pane ySplit="1" topLeftCell="A14" activePane="bottomLeft" state="frozen"/>
      <selection/>
      <selection pane="bottomLeft" activeCell="D33" sqref="D33"/>
    </sheetView>
  </sheetViews>
  <sheetFormatPr defaultColWidth="9.13888888888889" defaultRowHeight="12" customHeight="1"/>
  <cols>
    <col min="1" max="1" width="34.287037037037" customWidth="1"/>
    <col min="2" max="2" width="48" customWidth="1"/>
    <col min="3" max="5" width="18.287037037037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291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"单位名称："&amp;"耿马傣族佤族自治县民族宗教事务局"</f>
        <v>单位名称：耿马傣族佤族自治县民族宗教事务局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292</v>
      </c>
      <c r="B5" s="47" t="s">
        <v>293</v>
      </c>
      <c r="C5" s="47" t="s">
        <v>294</v>
      </c>
      <c r="D5" s="47" t="s">
        <v>295</v>
      </c>
      <c r="E5" s="47" t="s">
        <v>296</v>
      </c>
      <c r="F5" s="54" t="s">
        <v>297</v>
      </c>
      <c r="G5" s="47" t="s">
        <v>298</v>
      </c>
      <c r="H5" s="54" t="s">
        <v>299</v>
      </c>
      <c r="I5" s="54" t="s">
        <v>300</v>
      </c>
      <c r="J5" s="47" t="s">
        <v>301</v>
      </c>
    </row>
    <row r="6" ht="18.75" customHeight="1" spans="1:10">
      <c r="A6" s="117">
        <v>1</v>
      </c>
      <c r="B6" s="117">
        <v>2</v>
      </c>
      <c r="C6" s="117">
        <v>3</v>
      </c>
      <c r="D6" s="117">
        <v>4</v>
      </c>
      <c r="E6" s="117">
        <v>5</v>
      </c>
      <c r="F6" s="117">
        <v>6</v>
      </c>
      <c r="G6" s="117">
        <v>7</v>
      </c>
      <c r="H6" s="117">
        <v>8</v>
      </c>
      <c r="I6" s="117">
        <v>9</v>
      </c>
      <c r="J6" s="117">
        <v>10</v>
      </c>
    </row>
    <row r="7" ht="18.75" customHeight="1" spans="1:10">
      <c r="A7" s="35" t="s">
        <v>70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8" t="s">
        <v>70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8" t="s">
        <v>275</v>
      </c>
      <c r="B9" s="22" t="s">
        <v>302</v>
      </c>
      <c r="C9" s="22" t="s">
        <v>303</v>
      </c>
      <c r="D9" s="22" t="s">
        <v>304</v>
      </c>
      <c r="E9" s="35" t="s">
        <v>305</v>
      </c>
      <c r="F9" s="22" t="s">
        <v>306</v>
      </c>
      <c r="G9" s="35" t="s">
        <v>307</v>
      </c>
      <c r="H9" s="22" t="s">
        <v>308</v>
      </c>
      <c r="I9" s="22" t="s">
        <v>309</v>
      </c>
      <c r="J9" s="35" t="s">
        <v>310</v>
      </c>
    </row>
    <row r="10" ht="18.75" customHeight="1" spans="1:10">
      <c r="A10" s="218" t="s">
        <v>275</v>
      </c>
      <c r="B10" s="22" t="s">
        <v>302</v>
      </c>
      <c r="C10" s="22" t="s">
        <v>303</v>
      </c>
      <c r="D10" s="22" t="s">
        <v>311</v>
      </c>
      <c r="E10" s="35" t="s">
        <v>312</v>
      </c>
      <c r="F10" s="22" t="s">
        <v>306</v>
      </c>
      <c r="G10" s="35" t="s">
        <v>313</v>
      </c>
      <c r="H10" s="22" t="s">
        <v>314</v>
      </c>
      <c r="I10" s="22" t="s">
        <v>309</v>
      </c>
      <c r="J10" s="35" t="s">
        <v>315</v>
      </c>
    </row>
    <row r="11" ht="18.75" customHeight="1" spans="1:10">
      <c r="A11" s="218" t="s">
        <v>275</v>
      </c>
      <c r="B11" s="22" t="s">
        <v>302</v>
      </c>
      <c r="C11" s="22" t="s">
        <v>303</v>
      </c>
      <c r="D11" s="22" t="s">
        <v>316</v>
      </c>
      <c r="E11" s="35" t="s">
        <v>317</v>
      </c>
      <c r="F11" s="22" t="s">
        <v>306</v>
      </c>
      <c r="G11" s="35" t="s">
        <v>313</v>
      </c>
      <c r="H11" s="22" t="s">
        <v>314</v>
      </c>
      <c r="I11" s="22" t="s">
        <v>309</v>
      </c>
      <c r="J11" s="35" t="s">
        <v>318</v>
      </c>
    </row>
    <row r="12" ht="18.75" customHeight="1" spans="1:10">
      <c r="A12" s="218" t="s">
        <v>275</v>
      </c>
      <c r="B12" s="22" t="s">
        <v>302</v>
      </c>
      <c r="C12" s="22" t="s">
        <v>319</v>
      </c>
      <c r="D12" s="22" t="s">
        <v>320</v>
      </c>
      <c r="E12" s="35" t="s">
        <v>321</v>
      </c>
      <c r="F12" s="22" t="s">
        <v>322</v>
      </c>
      <c r="G12" s="35" t="s">
        <v>323</v>
      </c>
      <c r="H12" s="22" t="s">
        <v>314</v>
      </c>
      <c r="I12" s="22" t="s">
        <v>309</v>
      </c>
      <c r="J12" s="35" t="s">
        <v>324</v>
      </c>
    </row>
    <row r="13" ht="18.75" customHeight="1" spans="1:10">
      <c r="A13" s="218" t="s">
        <v>275</v>
      </c>
      <c r="B13" s="22" t="s">
        <v>302</v>
      </c>
      <c r="C13" s="22" t="s">
        <v>325</v>
      </c>
      <c r="D13" s="22" t="s">
        <v>326</v>
      </c>
      <c r="E13" s="35" t="s">
        <v>327</v>
      </c>
      <c r="F13" s="22" t="s">
        <v>322</v>
      </c>
      <c r="G13" s="35" t="s">
        <v>323</v>
      </c>
      <c r="H13" s="22" t="s">
        <v>314</v>
      </c>
      <c r="I13" s="22" t="s">
        <v>309</v>
      </c>
      <c r="J13" s="35" t="s">
        <v>328</v>
      </c>
    </row>
    <row r="14" ht="18.75" customHeight="1" spans="1:10">
      <c r="A14" s="218" t="s">
        <v>289</v>
      </c>
      <c r="B14" s="22" t="s">
        <v>329</v>
      </c>
      <c r="C14" s="22" t="s">
        <v>303</v>
      </c>
      <c r="D14" s="22" t="s">
        <v>304</v>
      </c>
      <c r="E14" s="35" t="s">
        <v>330</v>
      </c>
      <c r="F14" s="22" t="s">
        <v>322</v>
      </c>
      <c r="G14" s="35" t="s">
        <v>149</v>
      </c>
      <c r="H14" s="22" t="s">
        <v>331</v>
      </c>
      <c r="I14" s="22" t="s">
        <v>309</v>
      </c>
      <c r="J14" s="35" t="s">
        <v>332</v>
      </c>
    </row>
    <row r="15" ht="18.75" customHeight="1" spans="1:10">
      <c r="A15" s="218" t="s">
        <v>289</v>
      </c>
      <c r="B15" s="22" t="s">
        <v>329</v>
      </c>
      <c r="C15" s="22" t="s">
        <v>303</v>
      </c>
      <c r="D15" s="22" t="s">
        <v>311</v>
      </c>
      <c r="E15" s="35" t="s">
        <v>333</v>
      </c>
      <c r="F15" s="22" t="s">
        <v>322</v>
      </c>
      <c r="G15" s="35" t="s">
        <v>313</v>
      </c>
      <c r="H15" s="22" t="s">
        <v>314</v>
      </c>
      <c r="I15" s="22" t="s">
        <v>309</v>
      </c>
      <c r="J15" s="35" t="s">
        <v>334</v>
      </c>
    </row>
    <row r="16" ht="18.75" customHeight="1" spans="1:10">
      <c r="A16" s="218" t="s">
        <v>289</v>
      </c>
      <c r="B16" s="22" t="s">
        <v>329</v>
      </c>
      <c r="C16" s="22" t="s">
        <v>319</v>
      </c>
      <c r="D16" s="22" t="s">
        <v>320</v>
      </c>
      <c r="E16" s="35" t="s">
        <v>335</v>
      </c>
      <c r="F16" s="22" t="s">
        <v>322</v>
      </c>
      <c r="G16" s="35" t="s">
        <v>323</v>
      </c>
      <c r="H16" s="22" t="s">
        <v>314</v>
      </c>
      <c r="I16" s="22" t="s">
        <v>309</v>
      </c>
      <c r="J16" s="35" t="s">
        <v>336</v>
      </c>
    </row>
    <row r="17" ht="18.75" customHeight="1" spans="1:10">
      <c r="A17" s="218" t="s">
        <v>289</v>
      </c>
      <c r="B17" s="22" t="s">
        <v>329</v>
      </c>
      <c r="C17" s="22" t="s">
        <v>319</v>
      </c>
      <c r="D17" s="22" t="s">
        <v>337</v>
      </c>
      <c r="E17" s="35" t="s">
        <v>338</v>
      </c>
      <c r="F17" s="22" t="s">
        <v>322</v>
      </c>
      <c r="G17" s="35" t="s">
        <v>339</v>
      </c>
      <c r="H17" s="22" t="s">
        <v>314</v>
      </c>
      <c r="I17" s="22" t="s">
        <v>309</v>
      </c>
      <c r="J17" s="35" t="s">
        <v>340</v>
      </c>
    </row>
    <row r="18" ht="18.75" customHeight="1" spans="1:10">
      <c r="A18" s="218" t="s">
        <v>289</v>
      </c>
      <c r="B18" s="22" t="s">
        <v>329</v>
      </c>
      <c r="C18" s="22" t="s">
        <v>325</v>
      </c>
      <c r="D18" s="22" t="s">
        <v>326</v>
      </c>
      <c r="E18" s="35" t="s">
        <v>341</v>
      </c>
      <c r="F18" s="22" t="s">
        <v>342</v>
      </c>
      <c r="G18" s="35" t="s">
        <v>343</v>
      </c>
      <c r="H18" s="22" t="s">
        <v>331</v>
      </c>
      <c r="I18" s="22" t="s">
        <v>309</v>
      </c>
      <c r="J18" s="35" t="s">
        <v>344</v>
      </c>
    </row>
    <row r="19" ht="18.75" customHeight="1" spans="1:10">
      <c r="A19" s="218" t="s">
        <v>281</v>
      </c>
      <c r="B19" s="22" t="s">
        <v>345</v>
      </c>
      <c r="C19" s="22" t="s">
        <v>303</v>
      </c>
      <c r="D19" s="22" t="s">
        <v>304</v>
      </c>
      <c r="E19" s="35" t="s">
        <v>346</v>
      </c>
      <c r="F19" s="22" t="s">
        <v>306</v>
      </c>
      <c r="G19" s="35" t="s">
        <v>147</v>
      </c>
      <c r="H19" s="22" t="s">
        <v>331</v>
      </c>
      <c r="I19" s="22" t="s">
        <v>309</v>
      </c>
      <c r="J19" s="35" t="s">
        <v>347</v>
      </c>
    </row>
    <row r="20" ht="18.75" customHeight="1" spans="1:10">
      <c r="A20" s="218" t="s">
        <v>281</v>
      </c>
      <c r="B20" s="22" t="s">
        <v>345</v>
      </c>
      <c r="C20" s="22" t="s">
        <v>303</v>
      </c>
      <c r="D20" s="22" t="s">
        <v>304</v>
      </c>
      <c r="E20" s="35" t="s">
        <v>348</v>
      </c>
      <c r="F20" s="22" t="s">
        <v>306</v>
      </c>
      <c r="G20" s="35" t="s">
        <v>349</v>
      </c>
      <c r="H20" s="22" t="s">
        <v>350</v>
      </c>
      <c r="I20" s="22" t="s">
        <v>309</v>
      </c>
      <c r="J20" s="35" t="s">
        <v>351</v>
      </c>
    </row>
    <row r="21" ht="18.75" customHeight="1" spans="1:10">
      <c r="A21" s="218" t="s">
        <v>281</v>
      </c>
      <c r="B21" s="22" t="s">
        <v>345</v>
      </c>
      <c r="C21" s="22" t="s">
        <v>303</v>
      </c>
      <c r="D21" s="22" t="s">
        <v>311</v>
      </c>
      <c r="E21" s="35" t="s">
        <v>352</v>
      </c>
      <c r="F21" s="22" t="s">
        <v>306</v>
      </c>
      <c r="G21" s="35" t="s">
        <v>323</v>
      </c>
      <c r="H21" s="22" t="s">
        <v>314</v>
      </c>
      <c r="I21" s="22" t="s">
        <v>309</v>
      </c>
      <c r="J21" s="35" t="s">
        <v>353</v>
      </c>
    </row>
    <row r="22" ht="18.75" customHeight="1" spans="1:10">
      <c r="A22" s="218" t="s">
        <v>281</v>
      </c>
      <c r="B22" s="22" t="s">
        <v>345</v>
      </c>
      <c r="C22" s="22" t="s">
        <v>303</v>
      </c>
      <c r="D22" s="22" t="s">
        <v>316</v>
      </c>
      <c r="E22" s="35" t="s">
        <v>354</v>
      </c>
      <c r="F22" s="22" t="s">
        <v>306</v>
      </c>
      <c r="G22" s="35" t="s">
        <v>313</v>
      </c>
      <c r="H22" s="22" t="s">
        <v>314</v>
      </c>
      <c r="I22" s="22" t="s">
        <v>309</v>
      </c>
      <c r="J22" s="35" t="s">
        <v>355</v>
      </c>
    </row>
    <row r="23" ht="18.75" customHeight="1" spans="1:10">
      <c r="A23" s="218" t="s">
        <v>281</v>
      </c>
      <c r="B23" s="22" t="s">
        <v>345</v>
      </c>
      <c r="C23" s="22" t="s">
        <v>319</v>
      </c>
      <c r="D23" s="22" t="s">
        <v>320</v>
      </c>
      <c r="E23" s="35" t="s">
        <v>356</v>
      </c>
      <c r="F23" s="22" t="s">
        <v>306</v>
      </c>
      <c r="G23" s="35" t="s">
        <v>323</v>
      </c>
      <c r="H23" s="22" t="s">
        <v>314</v>
      </c>
      <c r="I23" s="22" t="s">
        <v>309</v>
      </c>
      <c r="J23" s="35" t="s">
        <v>357</v>
      </c>
    </row>
    <row r="24" ht="18.75" customHeight="1" spans="1:10">
      <c r="A24" s="218" t="s">
        <v>281</v>
      </c>
      <c r="B24" s="22" t="s">
        <v>345</v>
      </c>
      <c r="C24" s="22" t="s">
        <v>325</v>
      </c>
      <c r="D24" s="22" t="s">
        <v>326</v>
      </c>
      <c r="E24" s="35" t="s">
        <v>358</v>
      </c>
      <c r="F24" s="22" t="s">
        <v>306</v>
      </c>
      <c r="G24" s="35" t="s">
        <v>359</v>
      </c>
      <c r="H24" s="22" t="s">
        <v>314</v>
      </c>
      <c r="I24" s="22" t="s">
        <v>309</v>
      </c>
      <c r="J24" s="35" t="s">
        <v>360</v>
      </c>
    </row>
    <row r="25" ht="18.75" customHeight="1" spans="1:10">
      <c r="A25" s="218" t="s">
        <v>278</v>
      </c>
      <c r="B25" s="22" t="s">
        <v>361</v>
      </c>
      <c r="C25" s="22" t="s">
        <v>303</v>
      </c>
      <c r="D25" s="22" t="s">
        <v>304</v>
      </c>
      <c r="E25" s="35" t="s">
        <v>362</v>
      </c>
      <c r="F25" s="22" t="s">
        <v>363</v>
      </c>
      <c r="G25" s="35" t="s">
        <v>364</v>
      </c>
      <c r="H25" s="22" t="s">
        <v>331</v>
      </c>
      <c r="I25" s="22" t="s">
        <v>309</v>
      </c>
      <c r="J25" s="35" t="s">
        <v>347</v>
      </c>
    </row>
    <row r="26" ht="18.75" customHeight="1" spans="1:10">
      <c r="A26" s="218" t="s">
        <v>278</v>
      </c>
      <c r="B26" s="22" t="s">
        <v>278</v>
      </c>
      <c r="C26" s="22" t="s">
        <v>303</v>
      </c>
      <c r="D26" s="22" t="s">
        <v>311</v>
      </c>
      <c r="E26" s="35" t="s">
        <v>365</v>
      </c>
      <c r="F26" s="22" t="s">
        <v>363</v>
      </c>
      <c r="G26" s="35" t="s">
        <v>359</v>
      </c>
      <c r="H26" s="22" t="s">
        <v>314</v>
      </c>
      <c r="I26" s="22" t="s">
        <v>309</v>
      </c>
      <c r="J26" s="35" t="s">
        <v>353</v>
      </c>
    </row>
    <row r="27" ht="18.75" customHeight="1" spans="1:10">
      <c r="A27" s="218" t="s">
        <v>278</v>
      </c>
      <c r="B27" s="22" t="s">
        <v>278</v>
      </c>
      <c r="C27" s="22" t="s">
        <v>303</v>
      </c>
      <c r="D27" s="22" t="s">
        <v>316</v>
      </c>
      <c r="E27" s="35" t="s">
        <v>366</v>
      </c>
      <c r="F27" s="22" t="s">
        <v>322</v>
      </c>
      <c r="G27" s="35" t="s">
        <v>359</v>
      </c>
      <c r="H27" s="22" t="s">
        <v>314</v>
      </c>
      <c r="I27" s="22" t="s">
        <v>309</v>
      </c>
      <c r="J27" s="35" t="s">
        <v>355</v>
      </c>
    </row>
    <row r="28" ht="18.75" customHeight="1" spans="1:10">
      <c r="A28" s="218" t="s">
        <v>278</v>
      </c>
      <c r="B28" s="22" t="s">
        <v>278</v>
      </c>
      <c r="C28" s="22" t="s">
        <v>319</v>
      </c>
      <c r="D28" s="22" t="s">
        <v>320</v>
      </c>
      <c r="E28" s="35" t="s">
        <v>367</v>
      </c>
      <c r="F28" s="22" t="s">
        <v>363</v>
      </c>
      <c r="G28" s="35" t="s">
        <v>368</v>
      </c>
      <c r="H28" s="22" t="s">
        <v>369</v>
      </c>
      <c r="I28" s="22" t="s">
        <v>309</v>
      </c>
      <c r="J28" s="35" t="s">
        <v>370</v>
      </c>
    </row>
    <row r="29" ht="18.75" customHeight="1" spans="1:10">
      <c r="A29" s="218" t="s">
        <v>278</v>
      </c>
      <c r="B29" s="22" t="s">
        <v>278</v>
      </c>
      <c r="C29" s="22" t="s">
        <v>325</v>
      </c>
      <c r="D29" s="22" t="s">
        <v>326</v>
      </c>
      <c r="E29" s="35" t="s">
        <v>371</v>
      </c>
      <c r="F29" s="22" t="s">
        <v>363</v>
      </c>
      <c r="G29" s="35" t="s">
        <v>359</v>
      </c>
      <c r="H29" s="22" t="s">
        <v>314</v>
      </c>
      <c r="I29" s="22" t="s">
        <v>309</v>
      </c>
      <c r="J29" s="35" t="s">
        <v>360</v>
      </c>
    </row>
    <row r="30" ht="18.75" customHeight="1" spans="1:10">
      <c r="A30" s="218" t="s">
        <v>287</v>
      </c>
      <c r="B30" s="22" t="s">
        <v>372</v>
      </c>
      <c r="C30" s="22" t="s">
        <v>303</v>
      </c>
      <c r="D30" s="22" t="s">
        <v>304</v>
      </c>
      <c r="E30" s="35" t="s">
        <v>373</v>
      </c>
      <c r="F30" s="22" t="s">
        <v>306</v>
      </c>
      <c r="G30" s="35" t="s">
        <v>374</v>
      </c>
      <c r="H30" s="22" t="s">
        <v>331</v>
      </c>
      <c r="I30" s="22" t="s">
        <v>309</v>
      </c>
      <c r="J30" s="35" t="s">
        <v>375</v>
      </c>
    </row>
    <row r="31" ht="18.75" customHeight="1" spans="1:10">
      <c r="A31" s="218" t="s">
        <v>287</v>
      </c>
      <c r="B31" s="22" t="s">
        <v>376</v>
      </c>
      <c r="C31" s="22" t="s">
        <v>303</v>
      </c>
      <c r="D31" s="22" t="s">
        <v>304</v>
      </c>
      <c r="E31" s="35" t="s">
        <v>377</v>
      </c>
      <c r="F31" s="22" t="s">
        <v>306</v>
      </c>
      <c r="G31" s="35" t="s">
        <v>147</v>
      </c>
      <c r="H31" s="22" t="s">
        <v>331</v>
      </c>
      <c r="I31" s="22" t="s">
        <v>309</v>
      </c>
      <c r="J31" s="35" t="s">
        <v>378</v>
      </c>
    </row>
    <row r="32" ht="18.75" customHeight="1" spans="1:10">
      <c r="A32" s="218" t="s">
        <v>287</v>
      </c>
      <c r="B32" s="22" t="s">
        <v>376</v>
      </c>
      <c r="C32" s="22" t="s">
        <v>303</v>
      </c>
      <c r="D32" s="22" t="s">
        <v>316</v>
      </c>
      <c r="E32" s="35" t="s">
        <v>354</v>
      </c>
      <c r="F32" s="22" t="s">
        <v>306</v>
      </c>
      <c r="G32" s="35" t="s">
        <v>313</v>
      </c>
      <c r="H32" s="22" t="s">
        <v>314</v>
      </c>
      <c r="I32" s="22" t="s">
        <v>379</v>
      </c>
      <c r="J32" s="35" t="s">
        <v>355</v>
      </c>
    </row>
    <row r="33" ht="18.75" customHeight="1" spans="1:10">
      <c r="A33" s="218" t="s">
        <v>287</v>
      </c>
      <c r="B33" s="22" t="s">
        <v>376</v>
      </c>
      <c r="C33" s="22" t="s">
        <v>319</v>
      </c>
      <c r="D33" s="22" t="s">
        <v>320</v>
      </c>
      <c r="E33" s="35" t="s">
        <v>380</v>
      </c>
      <c r="F33" s="22" t="s">
        <v>306</v>
      </c>
      <c r="G33" s="35" t="s">
        <v>323</v>
      </c>
      <c r="H33" s="22" t="s">
        <v>314</v>
      </c>
      <c r="I33" s="22" t="s">
        <v>379</v>
      </c>
      <c r="J33" s="35" t="s">
        <v>381</v>
      </c>
    </row>
    <row r="34" ht="18.75" customHeight="1" spans="1:10">
      <c r="A34" s="218" t="s">
        <v>287</v>
      </c>
      <c r="B34" s="22" t="s">
        <v>376</v>
      </c>
      <c r="C34" s="22" t="s">
        <v>325</v>
      </c>
      <c r="D34" s="22" t="s">
        <v>326</v>
      </c>
      <c r="E34" s="35" t="s">
        <v>358</v>
      </c>
      <c r="F34" s="22" t="s">
        <v>306</v>
      </c>
      <c r="G34" s="35" t="s">
        <v>382</v>
      </c>
      <c r="H34" s="22" t="s">
        <v>314</v>
      </c>
      <c r="I34" s="22" t="s">
        <v>379</v>
      </c>
      <c r="J34" s="35" t="s">
        <v>360</v>
      </c>
    </row>
  </sheetData>
  <mergeCells count="12">
    <mergeCell ref="A3:J3"/>
    <mergeCell ref="A4:H4"/>
    <mergeCell ref="A9:A13"/>
    <mergeCell ref="A14:A18"/>
    <mergeCell ref="A19:A24"/>
    <mergeCell ref="A25:A29"/>
    <mergeCell ref="A30:A34"/>
    <mergeCell ref="B9:B13"/>
    <mergeCell ref="B14:B18"/>
    <mergeCell ref="B19:B24"/>
    <mergeCell ref="B25:B29"/>
    <mergeCell ref="B30:B3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流星雨</cp:lastModifiedBy>
  <dcterms:created xsi:type="dcterms:W3CDTF">2025-02-07T02:06:00Z</dcterms:created>
  <dcterms:modified xsi:type="dcterms:W3CDTF">2025-06-27T07:25:20Z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A55CA1B21B114FBEAB29B1575725B941_12</vt:lpwstr>
  </property>
</Properties>
</file>